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2ed7bf12b45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2e00d8cbe70f469e"/>
    <x:sheet xmlns:r="http://schemas.openxmlformats.org/officeDocument/2006/relationships" name="PO" sheetId="2" r:id="R505aab0eafb1467f"/>
    <x:sheet xmlns:r="http://schemas.openxmlformats.org/officeDocument/2006/relationships" name="Invoice" sheetId="3" r:id="R90d2d9d2c4f7454c"/>
    <x:sheet xmlns:r="http://schemas.openxmlformats.org/officeDocument/2006/relationships" name="Review" sheetId="4" r:id="Ra4693f14f57c4176"/>
    <x:sheet xmlns:r="http://schemas.openxmlformats.org/officeDocument/2006/relationships" name="PO_Coverage" sheetId="5" r:id="Rd0d17185de8e4e27"/>
    <x:sheet xmlns:r="http://schemas.openxmlformats.org/officeDocument/2006/relationships" name="Discrepancies" sheetId="6" r:id="Rfc86a8a5a2da4d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.00;[Red](#,##0.00)"/>
    <x:numFmt numFmtId="201" formatCode="0.00"/>
    <x:numFmt numFmtId="202" formatCode="@"/>
    <x:numFmt numFmtId="203" formatCode="0.####"/>
  </x:numFmts>
  <x:fonts count="13">
    <x:font>
      <x:sz val="11"/>
      <x:name val="Carlito"/>
    </x:font>
    <x:font>
      <x:sz val="11"/>
      <x:name val="Aptos"/>
    </x:font>
    <x:font>
      <x:sz val="10"/>
      <x:name val="Aptos"/>
    </x:font>
    <x:font>
      <x:sz val="10"/>
      <x:color rgb="FF203341"/>
      <x:name val="Aptos"/>
    </x:font>
    <x:font>
      <x:b/>
      <x:sz val="18"/>
      <x:color rgb="FFFFFFFF"/>
      <x:name val="Aptos"/>
    </x:font>
    <x:font>
      <x:sz val="10"/>
      <x:color rgb="FF617682"/>
      <x:name val="Aptos"/>
    </x:font>
    <x:font>
      <x:b/>
      <x:sz val="10"/>
      <x:color rgb="FFFFFFFF"/>
      <x:name val="Aptos"/>
    </x:font>
    <x:font>
      <x:b/>
      <x:sz val="21"/>
      <x:color rgb="FFFFFFFF"/>
      <x:name val="Aptos"/>
    </x:font>
    <x:font>
      <x:b/>
      <x:sz val="19"/>
      <x:color rgb="FF203341"/>
      <x:name val="Aptos"/>
    </x:font>
    <x:font>
      <x:sz val="9"/>
      <x:color rgb="FF617682"/>
      <x:name val="Aptos"/>
    </x:font>
    <x:font>
      <x:b/>
      <x:sz val="10"/>
      <x:color rgb="FF244C9D"/>
      <x:name val="Aptos"/>
    </x:font>
    <x:font>
      <x:b/>
      <x:sz val="10"/>
      <x:color rgb="FF16736F"/>
      <x:name val="Aptos"/>
    </x:font>
    <x:font>
      <x:sz val="10"/>
      <x:color rgb="FF244C9D"/>
      <x:name val="Aptos"/>
    </x:font>
  </x:fonts>
  <x:fills count="10">
    <x:fill>
      <x:patternFill patternType="none"/>
    </x:fill>
    <x:fill>
      <x:patternFill patternType="gray125"/>
    </x:fill>
    <x:fill>
      <x:patternFill patternType="solid">
        <x:fgColor rgb="FF183C4A"/>
      </x:patternFill>
    </x:fill>
    <x:fill>
      <x:patternFill patternType="solid">
        <x:fgColor rgb="FFEEF4F6"/>
      </x:patternFill>
    </x:fill>
    <x:fill>
      <x:patternFill patternType="solid">
        <x:fgColor rgb="FF16736F"/>
      </x:patternFill>
    </x:fill>
    <x:fill>
      <x:patternFill patternType="solid">
        <x:fgColor rgb="FFEAF0FD"/>
      </x:patternFill>
    </x:fill>
    <x:fill>
      <x:patternFill patternType="solid">
        <x:fgColor rgb="FFF5F7FA"/>
      </x:patternFill>
    </x:fill>
    <x:fill>
      <x:patternFill patternType="solid">
        <x:fgColor rgb="FFF3F7FE"/>
      </x:patternFill>
    </x:fill>
    <x:fill>
      <x:patternFill patternType="solid">
        <x:fgColor rgb="FFF3F6F6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10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/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/>
    <x:xf numFmtId="0" fontId="5" fillId="3" borderId="1" xfId="0" applyNumberFormat="1" applyFont="1" applyFill="1" applyBorder="1"/>
    <x:xf numFmtId="0" fontId="5" fillId="3" borderId="1" xfId="0" applyNumberFormat="1" applyFont="1" applyFill="1" applyBorder="1" applyAlignment="1">
      <x:alignment wrapText="1"/>
    </x:xf>
    <x:xf numFmtId="0" fontId="5" fillId="3" borderId="1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  <x:xf numFmtId="0" fontId="6" fillId="4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/>
    <x:xf numFmtId="0" fontId="6" fillId="4" borderId="1" xfId="0" applyNumberFormat="1" applyFont="1" applyFill="1" applyBorder="1"/>
    <x:xf numFmtId="0" fontId="6" fillId="4" borderId="1" xfId="0" applyNumberFormat="1" applyFont="1" applyFill="1" applyBorder="1" applyAlignment="1">
      <x:alignment wrapText="1"/>
    </x:xf>
    <x:xf numFmtId="0" fontId="6" fillId="4" borderId="1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vertical="center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200" fontId="8" fillId="3" borderId="0" xfId="0" applyNumberFormat="1" applyFont="1" applyFill="1" applyBorder="1"/>
    <x:xf numFmtId="200" fontId="8" fillId="3" borderId="1" xfId="0" applyNumberFormat="1" applyFont="1" applyFill="1" applyBorder="1"/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3" fillId="5" borderId="0" xfId="0" applyNumberFormat="1" applyFont="1" applyFill="1" applyBorder="1"/>
    <x:xf numFmtId="0" fontId="10" fillId="5" borderId="0" xfId="0" applyNumberFormat="1" applyFont="1" applyFill="1" applyBorder="1"/>
    <x:xf numFmtId="0" fontId="3" fillId="5" borderId="1" xfId="0" applyNumberFormat="1" applyFont="1" applyFill="1" applyBorder="1"/>
    <x:xf numFmtId="0" fontId="10" fillId="5" borderId="1" xfId="0" applyNumberFormat="1" applyFont="1" applyFill="1" applyBorder="1"/>
    <x:xf numFmtId="201" fontId="10" fillId="5" borderId="0" xfId="0" applyNumberFormat="1" applyFont="1" applyFill="1" applyBorder="1"/>
    <x:xf numFmtId="201" fontId="10" fillId="5" borderId="1" xfId="0" applyNumberFormat="1" applyFont="1" applyFill="1" applyBorder="1"/>
    <x:xf numFmtId="0" fontId="3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  <x:xf numFmtId="0" fontId="3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11" fillId="0" borderId="1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center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3" fillId="7" borderId="0" xfId="0" applyNumberFormat="1" applyFont="1" applyFill="1" applyBorder="1"/>
    <x:xf numFmtId="0" fontId="3" fillId="7" borderId="1" xfId="0" applyNumberFormat="1" applyFont="1" applyFill="1" applyBorder="1"/>
    <x:xf numFmtId="0" fontId="12" fillId="7" borderId="0" xfId="0" applyNumberFormat="1" applyFont="1" applyFill="1" applyBorder="1"/>
    <x:xf numFmtId="0" fontId="12" fillId="7" borderId="1" xfId="0" applyNumberFormat="1" applyFont="1" applyFill="1" applyBorder="1"/>
    <x:xf numFmtId="0" fontId="3" fillId="8" borderId="0" xfId="0" applyNumberFormat="1" applyFont="1" applyFill="1" applyBorder="1"/>
    <x:xf numFmtId="0" fontId="3" fillId="8" borderId="1" xfId="0" applyNumberFormat="1" applyFont="1" applyFill="1" applyBorder="1"/>
    <x:xf numFmtId="0" fontId="12" fillId="7" borderId="0" xfId="0" applyNumberFormat="1" applyFont="1" applyFill="1" applyBorder="1" applyAlignment="1">
      <x:alignment wrapText="1"/>
    </x:xf>
    <x:xf numFmtId="0" fontId="3" fillId="8" borderId="0" xfId="0" applyNumberFormat="1" applyFont="1" applyFill="1" applyBorder="1" applyAlignment="1">
      <x:alignment wrapText="1"/>
    </x:xf>
    <x:xf numFmtId="0" fontId="12" fillId="7" borderId="1" xfId="0" applyNumberFormat="1" applyFont="1" applyFill="1" applyBorder="1" applyAlignment="1">
      <x:alignment wrapText="1"/>
    </x:xf>
    <x:xf numFmtId="0" fontId="3" fillId="8" borderId="1" xfId="0" applyNumberFormat="1" applyFont="1" applyFill="1" applyBorder="1" applyAlignment="1">
      <x:alignment wrapText="1"/>
    </x:xf>
    <x:xf numFmtId="202" fontId="12" fillId="7" borderId="0" xfId="0" applyNumberFormat="1" applyFont="1" applyFill="1" applyBorder="1" applyAlignment="1">
      <x:alignment wrapText="1"/>
    </x:xf>
    <x:xf numFmtId="202" fontId="12" fillId="7" borderId="1" xfId="0" applyNumberFormat="1" applyFont="1" applyFill="1" applyBorder="1" applyAlignment="1">
      <x:alignment wrapText="1"/>
    </x:xf>
    <x:xf numFmtId="200" fontId="12" fillId="7" borderId="0" xfId="0" applyNumberFormat="1" applyFont="1" applyFill="1" applyBorder="1" applyAlignment="1">
      <x:alignment wrapText="1"/>
    </x:xf>
    <x:xf numFmtId="200" fontId="12" fillId="7" borderId="1" xfId="0" applyNumberFormat="1" applyFont="1" applyFill="1" applyBorder="1" applyAlignment="1">
      <x:alignment wrapText="1"/>
    </x:xf>
    <x:xf numFmtId="200" fontId="3" fillId="8" borderId="0" xfId="0" applyNumberFormat="1" applyFont="1" applyFill="1" applyBorder="1" applyAlignment="1">
      <x:alignment wrapText="1"/>
    </x:xf>
    <x:xf numFmtId="200" fontId="3" fillId="8" borderId="1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200" fontId="3" fillId="0" borderId="1" xfId="0" applyNumberFormat="1" applyFont="1" applyFill="1" applyBorder="1" applyAlignment="1">
      <x:alignment wrapText="1"/>
    </x:xf>
    <x:xf numFmtId="203" fontId="12" fillId="7" borderId="0" xfId="0" applyNumberFormat="1" applyFont="1" applyFill="1" applyBorder="1" applyAlignment="1">
      <x:alignment wrapText="1"/>
    </x:xf>
    <x:xf numFmtId="203" fontId="12" fillId="7" borderId="1" xfId="0" applyNumberFormat="1" applyFont="1" applyFill="1" applyBorder="1" applyAlignment="1">
      <x:alignment wrapText="1"/>
    </x:xf>
    <x:xf numFmtId="203" fontId="3" fillId="0" borderId="0" xfId="0" applyNumberFormat="1" applyFont="1" applyFill="1" applyBorder="1" applyAlignment="1">
      <x:alignment wrapText="1"/>
    </x:xf>
    <x:xf numFmtId="203" fontId="3" fillId="0" borderId="1" xfId="0" applyNumberFormat="1" applyFont="1" applyFill="1" applyBorder="1" applyAlignment="1">
      <x:alignment wrapText="1"/>
    </x:xf>
    <x:xf numFmtId="0" fontId="3" fillId="5" borderId="0" xfId="0" applyNumberFormat="1" applyFont="1" applyFill="1" applyBorder="1" applyAlignment="1">
      <x:alignment wrapText="1"/>
    </x:xf>
    <x:xf numFmtId="0" fontId="3" fillId="5" borderId="1" xfId="0" applyNumberFormat="1" applyFont="1" applyFill="1" applyBorder="1" applyAlignment="1">
      <x:alignment wrapText="1"/>
    </x:xf>
    <x:xf numFmtId="0" fontId="3" fillId="7" borderId="0" xfId="0" applyNumberFormat="1" applyFont="1" applyFill="1" applyBorder="1" applyAlignment="1">
      <x:alignment wrapText="1"/>
    </x:xf>
    <x:xf numFmtId="200" fontId="3" fillId="7" borderId="0" xfId="0" applyNumberFormat="1" applyFont="1" applyFill="1" applyBorder="1" applyAlignment="1">
      <x:alignment wrapText="1"/>
    </x:xf>
    <x:xf numFmtId="0" fontId="3" fillId="7" borderId="1" xfId="0" applyNumberFormat="1" applyFont="1" applyFill="1" applyBorder="1" applyAlignment="1">
      <x:alignment wrapText="1"/>
    </x:xf>
    <x:xf numFmtId="200" fontId="3" fillId="7" borderId="1" xfId="0" applyNumberFormat="1" applyFont="1" applyFill="1" applyBorder="1" applyAlignment="1">
      <x:alignment wrapText="1"/>
    </x:xf>
    <x:xf numFmtId="200" fontId="3" fillId="3" borderId="0" xfId="0" applyNumberFormat="1" applyFont="1" applyFill="1" applyBorder="1" applyAlignment="1">
      <x:alignment wrapText="1"/>
    </x:xf>
    <x:xf numFmtId="200" fontId="3" fillId="3" borderId="1" xfId="0" applyNumberFormat="1" applyFont="1" applyFill="1" applyBorder="1" applyAlignment="1">
      <x:alignment wrapText="1"/>
    </x:xf>
    <x:xf numFmtId="0" fontId="4" fillId="9" borderId="0" xfId="0" applyNumberFormat="1" applyFont="1" applyFill="1" applyBorder="1" applyAlignment="1">
      <x:alignment vertical="center"/>
    </x:xf>
    <x:xf numFmtId="0" fontId="5" fillId="9" borderId="0" xfId="0" applyNumberFormat="1" applyFont="1" applyFill="1" applyBorder="1" applyAlignment="1">
      <x:alignment vertical="center" wrapText="1"/>
    </x:xf>
    <x:xf numFmtId="0" fontId="3" fillId="9" borderId="0" xfId="0" applyNumberFormat="1" applyFont="1" applyFill="1" applyBorder="1"/>
    <x:xf numFmtId="0" fontId="6" fillId="9" borderId="0" xfId="0" applyNumberFormat="1" applyFont="1" applyFill="1" applyBorder="1" applyAlignment="1">
      <x:alignment vertical="center" wrapText="1"/>
    </x:xf>
    <x:xf numFmtId="0" fontId="3" fillId="9" borderId="0" xfId="0" applyNumberFormat="1" applyFont="1" applyFill="1" applyBorder="1" applyAlignment="1">
      <x:alignment wrapText="1"/>
    </x:xf>
  </x:cellXfs>
  <x:cellStyles count="1">
    <x:cellStyle name="Normal" xfId="0"/>
  </x:cellStyles>
  <x:dxfs count="9">
    <x:dxf>
      <x:font>
        <x:b/>
        <x:color rgb="FFA63429"/>
      </x:font>
      <x:fill>
        <x:patternFill patternType="solid">
          <x:bgColor rgb="FFFCE8E6"/>
        </x:patternFill>
      </x:fill>
    </x:dxf>
    <x:dxf>
      <x:font>
        <x:b/>
        <x:color rgb="FF795117"/>
      </x:font>
      <x:fill>
        <x:patternFill patternType="solid">
          <x:bgColor rgb="FFFFF2D9"/>
        </x:patternFill>
      </x:fill>
    </x:dxf>
    <x:dxf>
      <x:font>
        <x:b/>
        <x:color rgb="FFA63429"/>
      </x:font>
      <x:fill>
        <x:patternFill patternType="solid">
          <x:bgColor rgb="FFFCE8E6"/>
        </x:patternFill>
      </x:fill>
    </x:dxf>
    <x:dxf>
      <x:font>
        <x:b/>
        <x:color rgb="FF795117"/>
      </x:font>
      <x:fill>
        <x:patternFill patternType="solid">
          <x:bgColor rgb="FFFFF2D9"/>
        </x:patternFill>
      </x:fill>
    </x:dxf>
    <x:dxf>
      <x:font>
        <x:b/>
        <x:color rgb="FFA63429"/>
      </x:font>
      <x:fill>
        <x:patternFill patternType="solid">
          <x:bgColor rgb="FFFCE8E6"/>
        </x:patternFill>
      </x:fill>
    </x:dxf>
    <x:dxf>
      <x:font>
        <x:b/>
        <x:color rgb="FF795117"/>
      </x:font>
      <x:fill>
        <x:patternFill patternType="solid">
          <x:bgColor rgb="FFFFF2D9"/>
        </x:patternFill>
      </x:fill>
    </x:dxf>
    <x:dxf>
      <x:font>
        <x:b/>
        <x:color rgb="FFA63429"/>
      </x:font>
      <x:fill>
        <x:patternFill patternType="solid">
          <x:bgColor rgb="FFFCE8E6"/>
        </x:patternFill>
      </x:fill>
    </x:dxf>
    <x:dxf>
      <x:font>
        <x:b/>
        <x:color rgb="FF795117"/>
      </x:font>
      <x:fill>
        <x:patternFill patternType="solid">
          <x:bgColor rgb="FFFFF2D9"/>
        </x:patternFill>
      </x:fill>
    </x:dxf>
    <x:dxf>
      <x:font>
        <x:b/>
        <x:color rgb="FFA63429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14d9b24f77455b" /><Relationship Type="http://schemas.openxmlformats.org/officeDocument/2006/relationships/theme" Target="/xl/theme/theme1.xml" Id="R0c16c5d969524e24" /><Relationship Type="http://schemas.openxmlformats.org/officeDocument/2006/relationships/sharedStrings" Target="/xl/sharedStrings.xml" Id="Rc450810d7d7840a6" /><Relationship Type="http://schemas.openxmlformats.org/officeDocument/2006/relationships/worksheet" Target="/xl/worksheets/sheet1.xml" Id="R2e00d8cbe70f469e" /><Relationship Type="http://schemas.openxmlformats.org/officeDocument/2006/relationships/worksheet" Target="/xl/worksheets/sheet2.xml" Id="R505aab0eafb1467f" /><Relationship Type="http://schemas.openxmlformats.org/officeDocument/2006/relationships/worksheet" Target="/xl/worksheets/sheet3.xml" Id="R90d2d9d2c4f7454c" /><Relationship Type="http://schemas.openxmlformats.org/officeDocument/2006/relationships/worksheet" Target="/xl/worksheets/sheet4.xml" Id="Ra4693f14f57c4176" /><Relationship Type="http://schemas.openxmlformats.org/officeDocument/2006/relationships/worksheet" Target="/xl/worksheets/sheet5.xml" Id="Rd0d17185de8e4e27" /><Relationship Type="http://schemas.openxmlformats.org/officeDocument/2006/relationships/worksheet" Target="/xl/worksheets/sheet6.xml" Id="Rfc86a8a5a2da4d7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8" hidden="0" customWidth="1"/>
    <x:col min="3" max="3" width="6" hidden="0" customWidth="1"/>
    <x:col min="4" max="4" width="18" hidden="0" customWidth="1"/>
    <x:col min="5" max="5" width="6" hidden="0" customWidth="1"/>
    <x:col min="6" max="6" width="18" hidden="0" customWidth="1"/>
    <x:col min="7" max="7" width="6" hidden="0" customWidth="1"/>
    <x:col min="8" max="8" width="18" hidden="0" customWidth="1"/>
  </x:cols>
  <x:sheetData>
    <x:row r="1" ht="23" customHeight="1">
      <x:c r="A1" s="31" t="str">
        <x:v>PO–Invoice Matching Workbook</x:v>
      </x:c>
      <x:c r="B1" s="31"/>
      <x:c r="C1" s="31"/>
      <x:c r="D1" s="31"/>
      <x:c r="E1" s="31"/>
      <x:c r="F1" s="31"/>
      <x:c r="G1" s="31"/>
      <x:c r="H1" s="31"/>
    </x:row>
    <x:row r="2" ht="23" customHeight="1">
      <x:c r="A2" s="31"/>
      <x:c r="B2" s="31"/>
      <x:c r="C2" s="31"/>
      <x:c r="D2" s="31"/>
      <x:c r="E2" s="31"/>
      <x:c r="F2" s="31"/>
      <x:c r="G2" s="31"/>
      <x:c r="H2" s="31"/>
    </x:row>
    <x:row r="3" ht="26" customHeight="1">
      <x:c r="A3" s="34" t="str">
        <x:v>LineRecon • Fictional sample included • One supplier / one PO / one invoice / one currency</x:v>
      </x:c>
      <x:c r="B3" s="34"/>
      <x:c r="C3" s="34"/>
      <x:c r="D3" s="34"/>
      <x:c r="E3" s="34"/>
      <x:c r="F3" s="34"/>
      <x:c r="G3" s="34"/>
      <x:c r="H3" s="34"/>
    </x:row>
    <x:row r="4" ht="36" customHeight="1">
      <x:c r="A4" s="6"/>
      <x:c r="B4" s="38" t="n">
        <x:f>SUM('PO'!H7:H106)</x:f>
        <x:v>1640</x:v>
      </x:c>
      <x:c r="C4" s="38"/>
      <x:c r="D4" s="38" t="n">
        <x:f>SUM('Invoice'!I7:I106)</x:f>
        <x:v>1512</x:v>
      </x:c>
      <x:c r="E4" s="38"/>
      <x:c r="F4" s="38" t="n">
        <x:f>D4-B4</x:f>
        <x:v>-128</x:v>
      </x:c>
      <x:c r="G4" s="38"/>
      <x:c r="H4" s="38"/>
    </x:row>
    <x:row r="5" ht="22" customHeight="1">
      <x:c r="A5" s="6"/>
      <x:c r="B5" s="40" t="str">
        <x:v>PO source total</x:v>
      </x:c>
      <x:c r="C5" s="40"/>
      <x:c r="D5" s="40" t="str">
        <x:v>Invoice source total</x:v>
      </x:c>
      <x:c r="E5" s="40"/>
      <x:c r="F5" s="40" t="str">
        <x:v>Invoice minus PO</x:v>
      </x:c>
      <x:c r="G5" s="40"/>
      <x:c r="H5" s="40"/>
    </x:row>
    <x:row r="6" ht="26" customHeight="1">
      <x:c r="A6" s="23" t="str">
        <x:v>REVIEW SCOPE — EDIT THESE SETTINGS BEFORE USING YOUR OWN DATA</x:v>
      </x:c>
      <x:c r="B6" s="23"/>
      <x:c r="C6" s="23"/>
      <x:c r="D6" s="23"/>
      <x:c r="E6" s="23"/>
      <x:c r="F6" s="23"/>
      <x:c r="G6" s="23"/>
      <x:c r="H6" s="23"/>
    </x:row>
    <x:row r="7" ht="23" customHeight="1">
      <x:c r="A7" s="6"/>
      <x:c r="B7" s="6"/>
      <x:c r="C7" s="6"/>
      <x:c r="D7" s="6"/>
      <x:c r="E7" s="6"/>
      <x:c r="F7" s="6"/>
      <x:c r="G7" s="6"/>
      <x:c r="H7" s="6"/>
    </x:row>
    <x:row r="8" ht="23" customHeight="1">
      <x:c r="A8" s="6" t="str">
        <x:v>Expected PO</x:v>
      </x:c>
      <x:c r="B8" s="43" t="str">
        <x:v>PO-1042</x:v>
      </x:c>
      <x:c r="C8" s="6"/>
      <x:c r="D8" s="51" t="str">
        <x:v>Confirm supplier identity and the approved PO revision from the original documents. The template cannot verify either. A $0.01 arithmetic/price tolerance is an example setting, not authorization to accept a difference or pay an invoice.</x:v>
      </x:c>
      <x:c r="E8" s="51"/>
      <x:c r="F8" s="51"/>
      <x:c r="G8" s="51"/>
      <x:c r="H8" s="51"/>
    </x:row>
    <x:row r="9" ht="23" customHeight="1">
      <x:c r="A9" s="6" t="str">
        <x:v>Expected invoice</x:v>
      </x:c>
      <x:c r="B9" s="43" t="str">
        <x:v>INV-8821</x:v>
      </x:c>
      <x:c r="C9" s="6"/>
      <x:c r="D9" s="51"/>
      <x:c r="E9" s="51"/>
      <x:c r="F9" s="51"/>
      <x:c r="G9" s="51"/>
      <x:c r="H9" s="51"/>
    </x:row>
    <x:row r="10" ht="23" customHeight="1">
      <x:c r="A10" s="6" t="str">
        <x:v>Expected currency</x:v>
      </x:c>
      <x:c r="B10" s="43" t="str">
        <x:v>USD</x:v>
      </x:c>
      <x:c r="C10" s="6"/>
      <x:c r="D10" s="51"/>
      <x:c r="E10" s="51"/>
      <x:c r="F10" s="51"/>
      <x:c r="G10" s="51"/>
      <x:c r="H10" s="51"/>
    </x:row>
    <x:row r="11" ht="23" customHeight="1">
      <x:c r="A11" s="6" t="str">
        <x:v>Money tolerance</x:v>
      </x:c>
      <x:c r="B11" s="46" t="n">
        <x:v>0.01</x:v>
      </x:c>
      <x:c r="C11" s="6"/>
      <x:c r="D11" s="51"/>
      <x:c r="E11" s="51"/>
      <x:c r="F11" s="51"/>
      <x:c r="G11" s="51"/>
      <x:c r="H11" s="51"/>
    </x:row>
    <x:row r="12" ht="23" customHeight="1">
      <x:c r="A12" s="6"/>
      <x:c r="B12" s="6"/>
      <x:c r="C12" s="6"/>
      <x:c r="D12" s="51"/>
      <x:c r="E12" s="51"/>
      <x:c r="F12" s="51"/>
      <x:c r="G12" s="51"/>
      <x:c r="H12" s="51"/>
    </x:row>
    <x:row r="13" ht="23" customHeight="1">
      <x:c r="A13" s="6" t="str">
        <x:v>Input warnings</x:v>
      </x:c>
      <x:c r="B13" s="6" t="n">
        <x:f>COUNTIF('PO'!L7:L106,"INPUT REVIEW")+COUNTIF('PO'!L7:L106,"SCOPE REVIEW")+COUNTIF('PO'!L7:L106,"ARITHMETIC REVIEW")+COUNTIF('Invoice'!M7:M106,"INPUT REVIEW")+COUNTIF('Invoice'!M7:M106,"SCOPE REVIEW")+COUNTIF('Invoice'!M7:M106,"ARITHMETIC REVIEW")</x:f>
        <x:v>0</x:v>
      </x:c>
      <x:c r="C13" s="6"/>
      <x:c r="D13" s="6" t="str">
        <x:v>Invoice rows</x:v>
      </x:c>
      <x:c r="E13" s="6"/>
      <x:c r="F13" s="6" t="n">
        <x:f>COUNTIF('Invoice'!M7:M106,"READY")+COUNTIF('Invoice'!M7:M106,"INPUT REVIEW")+COUNTIF('Invoice'!M7:M106,"SCOPE REVIEW")+COUNTIF('Invoice'!M7:M106,"ARITHMETIC REVIEW")</x:f>
        <x:v>7</x:v>
      </x:c>
      <x:c r="G13" s="6"/>
      <x:c r="H13" s="6"/>
    </x:row>
    <x:row r="14" ht="23" customHeight="1">
      <x:c r="A14" s="6"/>
      <x:c r="B14" s="6"/>
      <x:c r="C14" s="6"/>
      <x:c r="D14" s="6"/>
      <x:c r="E14" s="6"/>
      <x:c r="F14" s="6"/>
      <x:c r="G14" s="6"/>
      <x:c r="H14" s="6"/>
    </x:row>
    <x:row r="15" ht="21" customHeight="1">
      <x:c r="A15" s="56" t="str">
        <x:v>1 / ENTER SOURCE VALUES</x:v>
      </x:c>
      <x:c r="B15" s="56"/>
      <x:c r="C15" s="56"/>
      <x:c r="D15" s="56"/>
      <x:c r="E15" s="56"/>
      <x:c r="F15" s="56"/>
      <x:c r="G15" s="56"/>
      <x:c r="H15" s="56"/>
    </x:row>
    <x:row r="16" ht="23" customHeight="1">
      <x:c r="A16" s="59" t="str">
        <x:v>Use PO columns A–I and Invoice columns A–J, rows 7–106. Preserve the printed line amount and page/line reference. Clear the full old input range and all old decisions before a new review.</x:v>
      </x:c>
      <x:c r="B16" s="59"/>
      <x:c r="C16" s="59"/>
      <x:c r="D16" s="59"/>
      <x:c r="E16" s="59"/>
      <x:c r="F16" s="59"/>
      <x:c r="G16" s="59"/>
      <x:c r="H16" s="59"/>
    </x:row>
    <x:row r="17" ht="23" customHeight="1">
      <x:c r="A17" s="59"/>
      <x:c r="B17" s="59"/>
      <x:c r="C17" s="59"/>
      <x:c r="D17" s="59"/>
      <x:c r="E17" s="59"/>
      <x:c r="F17" s="59"/>
      <x:c r="G17" s="59"/>
      <x:c r="H17" s="59"/>
    </x:row>
    <x:row r="18" ht="21" customHeight="1">
      <x:c r="A18" s="56" t="str">
        <x:v>2 / REVIEW BOTH DIRECTIONS</x:v>
      </x:c>
      <x:c r="B18" s="56"/>
      <x:c r="C18" s="56"/>
      <x:c r="D18" s="56"/>
      <x:c r="E18" s="56"/>
      <x:c r="F18" s="56"/>
      <x:c r="G18" s="56"/>
      <x:c r="H18" s="56"/>
    </x:row>
    <x:row r="19" ht="23" customHeight="1">
      <x:c r="A19" s="59" t="str">
        <x:v>Review displays invoice-side checks. PO_Coverage identifies order items absent from this invoice. A blank delta means comparison was withheld; it does not mean the difference is zero.</x:v>
      </x:c>
      <x:c r="B19" s="59"/>
      <x:c r="C19" s="59"/>
      <x:c r="D19" s="59"/>
      <x:c r="E19" s="59"/>
      <x:c r="F19" s="59"/>
      <x:c r="G19" s="59"/>
      <x:c r="H19" s="59"/>
    </x:row>
    <x:row r="20" ht="23" customHeight="1">
      <x:c r="A20" s="59"/>
      <x:c r="B20" s="59"/>
      <x:c r="C20" s="59"/>
      <x:c r="D20" s="59"/>
      <x:c r="E20" s="59"/>
      <x:c r="F20" s="59"/>
      <x:c r="G20" s="59"/>
      <x:c r="H20" s="59"/>
    </x:row>
    <x:row r="21" ht="21" customHeight="1">
      <x:c r="A21" s="56" t="str">
        <x:v>3 / KEEP AMBIGUOUS ITEMS OPEN</x:v>
      </x:c>
      <x:c r="B21" s="56"/>
      <x:c r="C21" s="56"/>
      <x:c r="D21" s="56"/>
      <x:c r="E21" s="56"/>
      <x:c r="F21" s="56"/>
      <x:c r="G21" s="56"/>
      <x:c r="H21" s="56"/>
    </x:row>
    <x:row r="22" ht="23" customHeight="1">
      <x:c r="A22" s="59" t="str">
        <x:v>Split rows and repeated keys require pairing review. Different units require a supported manual conversion. This template does not automate either, interpret discounts, or track prior invoices.</x:v>
      </x:c>
      <x:c r="B22" s="59"/>
      <x:c r="C22" s="59"/>
      <x:c r="D22" s="59"/>
      <x:c r="E22" s="59"/>
      <x:c r="F22" s="59"/>
      <x:c r="G22" s="59"/>
      <x:c r="H22" s="59"/>
    </x:row>
    <x:row r="23" ht="23" customHeight="1">
      <x:c r="A23" s="59"/>
      <x:c r="B23" s="59"/>
      <x:c r="C23" s="59"/>
      <x:c r="D23" s="59"/>
      <x:c r="E23" s="59"/>
      <x:c r="F23" s="59"/>
      <x:c r="G23" s="59"/>
      <x:c r="H23" s="59"/>
    </x:row>
    <x:row r="24" ht="21" customHeight="1">
      <x:c r="A24" s="56" t="str">
        <x:v>4 / RECORD THE OUTCOME</x:v>
      </x:c>
      <x:c r="B24" s="56"/>
      <x:c r="C24" s="56"/>
      <x:c r="D24" s="56"/>
      <x:c r="E24" s="56"/>
      <x:c r="F24" s="56"/>
      <x:c r="G24" s="56"/>
      <x:c r="H24" s="56"/>
    </x:row>
    <x:row r="25" ht="23" customHeight="1">
      <x:c r="A25" s="59" t="str">
        <x:v>Use Review column R and the Discrepancies log. Record supporting evidence. The workbook never approves payment, establishes receipt, or confirms a recoverable credit.</x:v>
      </x:c>
      <x:c r="B25" s="59"/>
      <x:c r="C25" s="59"/>
      <x:c r="D25" s="59"/>
      <x:c r="E25" s="59"/>
      <x:c r="F25" s="59"/>
      <x:c r="G25" s="59"/>
      <x:c r="H25" s="59"/>
    </x:row>
    <x:row r="26" ht="23" customHeight="1">
      <x:c r="A26" s="59"/>
      <x:c r="B26" s="59"/>
      <x:c r="C26" s="59"/>
      <x:c r="D26" s="59"/>
      <x:c r="E26" s="59"/>
      <x:c r="F26" s="59"/>
      <x:c r="G26" s="59"/>
      <x:c r="H26" s="59"/>
    </x:row>
    <x:row r="27" ht="21" customHeight="1">
      <x:c r="A27" s="56" t="str">
        <x:v>SAMPLE CHECKPOINT</x:v>
      </x:c>
      <x:c r="B27" s="56"/>
      <x:c r="C27" s="56"/>
      <x:c r="D27" s="56"/>
      <x:c r="E27" s="56"/>
      <x:c r="F27" s="56"/>
      <x:c r="G27" s="56"/>
      <x:c r="H27" s="56"/>
    </x:row>
    <x:row r="28" ht="23" customHeight="1">
      <x:c r="A28" s="59" t="str">
        <x:v>PO total 1,640.00; invoice total 1,512.00; net -128.00 USD. CX-300: UNIT REVIEW. DX-400: PAIRING REVIEW. EX-500: NOT ON THIS INVOICE. All sample parties and records are fictional.</x:v>
      </x:c>
      <x:c r="B28" s="59"/>
      <x:c r="C28" s="59"/>
      <x:c r="D28" s="59"/>
      <x:c r="E28" s="59"/>
      <x:c r="F28" s="59"/>
      <x:c r="G28" s="59"/>
      <x:c r="H28" s="59"/>
    </x:row>
    <x:row r="29" ht="23" customHeight="1">
      <x:c r="A29" s="59"/>
      <x:c r="B29" s="59"/>
      <x:c r="C29" s="59"/>
      <x:c r="D29" s="59"/>
      <x:c r="E29" s="59"/>
      <x:c r="F29" s="59"/>
      <x:c r="G29" s="59"/>
      <x:c r="H29" s="59"/>
    </x:row>
    <x:row r="30" ht="21" customHeight="1">
      <x:c r="A30" s="56" t="str">
        <x:v>KEYS AND LIMITS</x:v>
      </x:c>
      <x:c r="B30" s="56"/>
      <x:c r="C30" s="56"/>
      <x:c r="D30" s="56"/>
      <x:c r="E30" s="56"/>
      <x:c r="F30" s="56"/>
      <x:c r="G30" s="56"/>
      <x:c r="H30" s="56"/>
    </x:row>
    <x:row r="31" ht="23" customHeight="1">
      <x:c r="A31" s="59" t="str">
        <x:v>Keys use PO|SKU|currency, uppercase and trimmed. Do not use | inside PO/SKU values. Exact equality and XLOOKUP keep wildcard symbols literal. Negative quantities, rates and amounts are outside this template.</x:v>
      </x:c>
      <x:c r="B31" s="59"/>
      <x:c r="C31" s="59"/>
      <x:c r="D31" s="59"/>
      <x:c r="E31" s="59"/>
      <x:c r="F31" s="59"/>
      <x:c r="G31" s="59"/>
      <x:c r="H31" s="59"/>
    </x:row>
    <x:row r="32" ht="23" customHeight="1">
      <x:c r="A32" s="59"/>
      <x:c r="B32" s="59"/>
      <x:c r="C32" s="59"/>
      <x:c r="D32" s="59"/>
      <x:c r="E32" s="59"/>
      <x:c r="F32" s="59"/>
      <x:c r="G32" s="59"/>
      <x:c r="H32" s="59"/>
    </x:row>
    <x:row r="33" ht="21" customHeight="1">
      <x:c r="A33" s="56" t="str">
        <x:v>DATA AND COMPATIBILITY</x:v>
      </x:c>
      <x:c r="B33" s="56"/>
      <x:c r="C33" s="56"/>
      <x:c r="D33" s="56"/>
      <x:c r="E33" s="56"/>
      <x:c r="F33" s="56"/>
      <x:c r="G33" s="56"/>
      <x:c r="H33" s="56"/>
    </x:row>
    <x:row r="34" ht="23" customHeight="1">
      <x:c r="A34" s="59" t="str">
        <x:v>No macros or external data connections. Requires Excel with XLOOKUP (Microsoft 365 or Excel 2021/2024). Inputs and evidence need human review. Formula calculations were checked during generation; native Excel UI testing was not performed.</x:v>
      </x:c>
      <x:c r="B34" s="59"/>
      <x:c r="C34" s="59"/>
      <x:c r="D34" s="59"/>
      <x:c r="E34" s="59"/>
      <x:c r="F34" s="59"/>
      <x:c r="G34" s="59"/>
      <x:c r="H34" s="59"/>
    </x:row>
    <x:row r="35" ht="23" customHeight="1">
      <x:c r="A35" s="59"/>
      <x:c r="B35" s="59"/>
      <x:c r="C35" s="59"/>
      <x:c r="D35" s="59"/>
      <x:c r="E35" s="59"/>
      <x:c r="F35" s="59"/>
      <x:c r="G35" s="59"/>
      <x:c r="H35" s="59"/>
    </x:row>
    <x:row r="36" ht="23" customHeight="1">
      <x:c r="A36" s="6"/>
      <x:c r="B36" s="6"/>
      <x:c r="C36" s="6"/>
      <x:c r="D36" s="6"/>
      <x:c r="E36" s="6"/>
      <x:c r="F36" s="6"/>
      <x:c r="G36" s="6"/>
      <x:c r="H36" s="6"/>
    </x:row>
    <x:row r="37" ht="23" customHeight="1">
      <x:c r="A37" s="23" t="str">
        <x:v>REFERENCE AND SAMPLE SOURCES</x:v>
      </x:c>
      <x:c r="B37" s="23"/>
      <x:c r="C37" s="23"/>
      <x:c r="D37" s="23"/>
      <x:c r="E37" s="23"/>
      <x:c r="F37" s="23"/>
      <x:c r="G37" s="23"/>
      <x:c r="H37" s="23"/>
    </x:row>
    <x:row r="38" ht="25" customHeight="1">
      <x:c r="A38" s="63" t="str">
        <x:v>Sample values: LineRecon synthetic dataset, created 2026-09-21. No customer data.</x:v>
      </x:c>
      <x:c r="B38" s="63"/>
      <x:c r="C38" s="63"/>
      <x:c r="D38" s="63"/>
      <x:c r="E38" s="63"/>
      <x:c r="F38" s="63"/>
      <x:c r="G38" s="63"/>
      <x:c r="H38" s="63"/>
    </x:row>
    <x:row r="39" ht="25" customHeight="1">
      <x:c r="A39" s="63" t="str">
        <x:v>https://linerecon.com/blog/match-purchase-orders-invoices-excel/</x:v>
      </x:c>
      <x:c r="B39" s="63"/>
      <x:c r="C39" s="63"/>
      <x:c r="D39" s="63"/>
      <x:c r="E39" s="63"/>
      <x:c r="F39" s="63"/>
      <x:c r="G39" s="63"/>
      <x:c r="H39" s="63"/>
    </x:row>
    <x:row r="40" ht="25" customHeight="1">
      <x:c r="A40" s="63" t="str">
        <x:v>https://support.microsoft.com/en-us/excel/functions/sumproduct-function</x:v>
      </x:c>
      <x:c r="B40" s="63"/>
      <x:c r="C40" s="63"/>
      <x:c r="D40" s="63"/>
      <x:c r="E40" s="63"/>
      <x:c r="F40" s="63"/>
      <x:c r="G40" s="63"/>
      <x:c r="H40" s="63"/>
    </x:row>
    <x:row r="41" ht="25" customHeight="1">
      <x:c r="A41" s="63" t="str">
        <x:v>https://support.microsoft.com/en-us/excel/functions/xlookup-function</x:v>
      </x:c>
      <x:c r="B41" s="63"/>
      <x:c r="C41" s="63"/>
      <x:c r="D41" s="63"/>
      <x:c r="E41" s="63"/>
      <x:c r="F41" s="63"/>
      <x:c r="G41" s="63"/>
      <x:c r="H41" s="63"/>
    </x:row>
    <x:row r="42" ht="23" customHeight="1">
      <x:c r="A42" s="6"/>
      <x:c r="B42" s="6"/>
      <x:c r="C42" s="6"/>
      <x:c r="D42" s="6"/>
      <x:c r="E42" s="6"/>
      <x:c r="F42" s="6"/>
      <x:c r="G42" s="6"/>
      <x:c r="H42" s="6"/>
    </x:row>
    <x:row r="43" ht="23" customHeight="1">
      <x:c r="A43" s="6"/>
      <x:c r="B43" s="6"/>
      <x:c r="C43" s="6"/>
      <x:c r="D43" s="6"/>
      <x:c r="E43" s="6"/>
      <x:c r="F43" s="6"/>
      <x:c r="G43" s="6"/>
      <x:c r="H43" s="6"/>
    </x:row>
    <x:row r="44" ht="23" customHeight="1">
      <x:c r="A44" s="6"/>
      <x:c r="B44" s="6"/>
      <x:c r="C44" s="6"/>
      <x:c r="D44" s="6"/>
      <x:c r="E44" s="6"/>
      <x:c r="F44" s="6"/>
      <x:c r="G44" s="6"/>
      <x:c r="H44" s="6"/>
    </x:row>
    <x:row r="45" ht="23" customHeight="1">
      <x:c r="A45" s="6"/>
      <x:c r="B45" s="6"/>
      <x:c r="C45" s="6"/>
      <x:c r="D45" s="6"/>
      <x:c r="E45" s="6"/>
      <x:c r="F45" s="6"/>
      <x:c r="G45" s="6"/>
      <x:c r="H45" s="6"/>
    </x:row>
  </x:sheetData>
  <x:mergeCells>
    <x:mergeCell ref="A1:H2"/>
    <x:mergeCell ref="A3:H3"/>
    <x:mergeCell ref="B4:C4"/>
    <x:mergeCell ref="D4:E4"/>
    <x:mergeCell ref="F4:H4"/>
    <x:mergeCell ref="B5:C5"/>
    <x:mergeCell ref="D5:E5"/>
    <x:mergeCell ref="F5:H5"/>
    <x:mergeCell ref="A6:H6"/>
    <x:mergeCell ref="D8:H12"/>
    <x:mergeCell ref="A15:H15"/>
    <x:mergeCell ref="A16:H17"/>
    <x:mergeCell ref="A18:H18"/>
    <x:mergeCell ref="A19:H20"/>
    <x:mergeCell ref="A21:H21"/>
    <x:mergeCell ref="A22:H23"/>
    <x:mergeCell ref="A24:H24"/>
    <x:mergeCell ref="A25:H26"/>
    <x:mergeCell ref="A27:H27"/>
    <x:mergeCell ref="A28:H29"/>
    <x:mergeCell ref="A30:H30"/>
    <x:mergeCell ref="A31:H32"/>
    <x:mergeCell ref="A33:H33"/>
    <x:mergeCell ref="A34:H35"/>
    <x:mergeCell ref="A37:H37"/>
    <x:mergeCell ref="A38:H38"/>
    <x:mergeCell ref="A39:H39"/>
    <x:mergeCell ref="A40:H40"/>
    <x:mergeCell ref="A41:H41"/>
  </x:mergeCells>
  <x:conditionalFormatting sqref="B13:B13">
    <x:cfRule type="cellIs" dxfId="0" priority="1" operator="greaterThan">
      <x:formula>0</x:formula>
    </x:cfRule>
  </x:conditionalFormatting>
  <x:dataValidations count="1">
    <x:dataValidation type="list" sqref="B10">
      <x:formula1>"USD,EUR,GBP,CAD,AUD"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28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34" hidden="0" customWidth="1"/>
    <x:col min="10" max="10" width="30" hidden="0" customWidth="1"/>
    <x:col min="11" max="11" width="16" hidden="0" customWidth="1"/>
    <x:col min="12" max="12" width="23" hidden="0" customWidth="1"/>
    <x:col min="13" max="13" width="10" hidden="0" customWidth="1"/>
  </x:cols>
  <x:sheetData>
    <x:row r="1" ht="23" customHeight="1">
      <x:c r="A1" s="10" t="str">
        <x:v>Purchase order • Source inputs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</x:row>
    <x:row r="2" ht="23" customHeight="1">
      <x:c r="A2" s="10"/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</x:row>
    <x:row r="3" ht="23" customHeight="1">
      <x:c r="A3" s="17" t="str">
        <x:v>One verified supplier and one PO only. Paste source values into A–I, rows 7–106. J–M calculate automatically. Do not overwrite formulas.</x:v>
      </x:c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  <x:c r="M3" s="17"/>
    </x:row>
    <x:row r="4" ht="23" customHeight="1">
      <x:c r="A4" s="17"/>
      <x:c r="B4" s="17"/>
      <x:c r="C4" s="17"/>
      <x:c r="D4" s="17"/>
      <x:c r="E4" s="17"/>
      <x:c r="F4" s="17"/>
      <x:c r="G4" s="17"/>
      <x:c r="H4" s="17"/>
      <x:c r="I4" s="17"/>
      <x:c r="J4" s="17"/>
      <x:c r="K4" s="17"/>
      <x:c r="L4" s="17"/>
      <x:c r="M4" s="17"/>
    </x:row>
    <x:row r="5" ht="23" customHeight="1">
      <x:c r="A5" s="6"/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</x:row>
    <x:row r="6" ht="38" customHeight="1">
      <x:c r="A6" s="25" t="str">
        <x:v>PO number</x:v>
      </x:c>
      <x:c r="B6" s="25" t="str">
        <x:v>SKU</x:v>
      </x:c>
      <x:c r="C6" s="25" t="str">
        <x:v>Description</x:v>
      </x:c>
      <x:c r="D6" s="25" t="str">
        <x:v>Quantity</x:v>
      </x:c>
      <x:c r="E6" s="25" t="str">
        <x:v>Unit</x:v>
      </x:c>
      <x:c r="F6" s="25" t="str">
        <x:v>Unit price</x:v>
      </x:c>
      <x:c r="G6" s="25" t="str">
        <x:v>Currency</x:v>
      </x:c>
      <x:c r="H6" s="25" t="str">
        <x:v>Stated line amount</x:v>
      </x:c>
      <x:c r="I6" s="25" t="str">
        <x:v>Source location</x:v>
      </x:c>
      <x:c r="J6" s="25" t="str">
        <x:v>Match key</x:v>
      </x:c>
      <x:c r="K6" s="25" t="str">
        <x:v>Calculated amount</x:v>
      </x:c>
      <x:c r="L6" s="25" t="str">
        <x:v>Input check</x:v>
      </x:c>
      <x:c r="M6" s="25" t="str">
        <x:v>Key count</x:v>
      </x:c>
    </x:row>
    <x:row r="7" ht="30" customHeight="1">
      <x:c r="A7" s="76" t="str">
        <x:v>PO-1042</x:v>
      </x:c>
      <x:c r="B7" s="76" t="str">
        <x:v>AX-100</x:v>
      </x:c>
      <x:c r="C7" s="76" t="str">
        <x:v>Mounting bracket</x:v>
      </x:c>
      <x:c r="D7" s="84" t="n">
        <x:v>100</x:v>
      </x:c>
      <x:c r="E7" s="72" t="str">
        <x:v>each</x:v>
      </x:c>
      <x:c r="F7" s="78" t="n">
        <x:v>4</x:v>
      </x:c>
      <x:c r="G7" s="72" t="str">
        <x:v>USD</x:v>
      </x:c>
      <x:c r="H7" s="78" t="n">
        <x:v>400</x:v>
      </x:c>
      <x:c r="I7" s="72" t="str">
        <x:v>PO-1042.pdf p1 line 10</x:v>
      </x:c>
      <x:c r="J7" s="73" t="str">
        <x:f>IF(COUNTA(A7:I7)=0,"",UPPER(TRIM(A7))&amp;"|"&amp;UPPER(TRIM(B7))&amp;"|"&amp;UPPER(TRIM(G7)))</x:f>
        <x:v>PO-1042|AX-100|USD</x:v>
      </x:c>
      <x:c r="K7" s="80" t="n">
        <x:f>IF(AND(ISNUMBER(D7),ISNUMBER(F7)),D7*F7,"")</x:f>
        <x:v>400</x:v>
      </x:c>
      <x:c r="L7" s="73" t="str">
        <x:f>IF(COUNTA(A7:I7)=0,"",IF(OR(A7="",B7="",C7="",E7="",G7="",I7="",NOT(ISNUMBER(D7)),NOT(ISNUMBER(F7)),NOT(ISNUMBER(H7)),IFERROR(SEARCH("|",A7&amp;B7),0)&gt;0),"INPUT REVIEW",IF(OR(D7&lt;0,F7&lt;0,H7&lt;0),"INPUT REVIEW",IF(OR(UPPER(TRIM(A7))&lt;&gt;UPPER(TRIM('Start'!$B$8)),UPPER(TRIM(G7))&lt;&gt;UPPER(TRIM('Start'!$B$10))),"SCOPE REVIEW",IF(ABS(K7-H7)&gt;'Start'!$B$11,"ARITHMETIC REVIEW","READY")))))</x:f>
        <x:v>READY</x:v>
      </x:c>
      <x:c r="M7" s="73" t="n">
        <x:f>IF(COUNTA(A7:I7)=0,"",SUMPRODUCT(--($J$7:$J$106=J7)))</x:f>
        <x:v>1</x:v>
      </x:c>
    </x:row>
    <x:row r="8" ht="30" customHeight="1">
      <x:c r="A8" s="76" t="str">
        <x:v>PO-1042</x:v>
      </x:c>
      <x:c r="B8" s="76" t="str">
        <x:v>BX-200</x:v>
      </x:c>
      <x:c r="C8" s="76" t="str">
        <x:v>Steel hinge</x:v>
      </x:c>
      <x:c r="D8" s="84" t="n">
        <x:v>50</x:v>
      </x:c>
      <x:c r="E8" s="72" t="str">
        <x:v>each</x:v>
      </x:c>
      <x:c r="F8" s="78" t="n">
        <x:v>8</x:v>
      </x:c>
      <x:c r="G8" s="72" t="str">
        <x:v>USD</x:v>
      </x:c>
      <x:c r="H8" s="78" t="n">
        <x:v>400</x:v>
      </x:c>
      <x:c r="I8" s="72" t="str">
        <x:v>PO-1042.pdf p1 line 20</x:v>
      </x:c>
      <x:c r="J8" s="73" t="str">
        <x:f>IF(COUNTA(A8:I8)=0,"",UPPER(TRIM(A8))&amp;"|"&amp;UPPER(TRIM(B8))&amp;"|"&amp;UPPER(TRIM(G8)))</x:f>
        <x:v>PO-1042|BX-200|USD</x:v>
      </x:c>
      <x:c r="K8" s="80" t="n">
        <x:f>IF(AND(ISNUMBER(D8),ISNUMBER(F8)),D8*F8,"")</x:f>
        <x:v>400</x:v>
      </x:c>
      <x:c r="L8" s="73" t="str">
        <x:f>IF(COUNTA(A8:I8)=0,"",IF(OR(A8="",B8="",C8="",E8="",G8="",I8="",NOT(ISNUMBER(D8)),NOT(ISNUMBER(F8)),NOT(ISNUMBER(H8)),IFERROR(SEARCH("|",A8&amp;B8),0)&gt;0),"INPUT REVIEW",IF(OR(D8&lt;0,F8&lt;0,H8&lt;0),"INPUT REVIEW",IF(OR(UPPER(TRIM(A8))&lt;&gt;UPPER(TRIM('Start'!$B$8)),UPPER(TRIM(G8))&lt;&gt;UPPER(TRIM('Start'!$B$10))),"SCOPE REVIEW",IF(ABS(K8-H8)&gt;'Start'!$B$11,"ARITHMETIC REVIEW","READY")))))</x:f>
        <x:v>READY</x:v>
      </x:c>
      <x:c r="M8" s="73" t="n">
        <x:f>IF(COUNTA(A8:I8)=0,"",SUMPRODUCT(--($J$7:$J$106=J8)))</x:f>
        <x:v>1</x:v>
      </x:c>
    </x:row>
    <x:row r="9" ht="30" customHeight="1">
      <x:c r="A9" s="76" t="str">
        <x:v>PO-1042</x:v>
      </x:c>
      <x:c r="B9" s="76" t="str">
        <x:v>CX-300</x:v>
      </x:c>
      <x:c r="C9" s="76" t="str">
        <x:v>Seal washer</x:v>
      </x:c>
      <x:c r="D9" s="84" t="n">
        <x:v>4</x:v>
      </x:c>
      <x:c r="E9" s="72" t="str">
        <x:v>case</x:v>
      </x:c>
      <x:c r="F9" s="78" t="n">
        <x:v>60</x:v>
      </x:c>
      <x:c r="G9" s="72" t="str">
        <x:v>USD</x:v>
      </x:c>
      <x:c r="H9" s="78" t="n">
        <x:v>240</x:v>
      </x:c>
      <x:c r="I9" s="72" t="str">
        <x:v>PO-1042.pdf p1 line 30</x:v>
      </x:c>
      <x:c r="J9" s="73" t="str">
        <x:f>IF(COUNTA(A9:I9)=0,"",UPPER(TRIM(A9))&amp;"|"&amp;UPPER(TRIM(B9))&amp;"|"&amp;UPPER(TRIM(G9)))</x:f>
        <x:v>PO-1042|CX-300|USD</x:v>
      </x:c>
      <x:c r="K9" s="80" t="n">
        <x:f>IF(AND(ISNUMBER(D9),ISNUMBER(F9)),D9*F9,"")</x:f>
        <x:v>240</x:v>
      </x:c>
      <x:c r="L9" s="73" t="str">
        <x:f>IF(COUNTA(A9:I9)=0,"",IF(OR(A9="",B9="",C9="",E9="",G9="",I9="",NOT(ISNUMBER(D9)),NOT(ISNUMBER(F9)),NOT(ISNUMBER(H9)),IFERROR(SEARCH("|",A9&amp;B9),0)&gt;0),"INPUT REVIEW",IF(OR(D9&lt;0,F9&lt;0,H9&lt;0),"INPUT REVIEW",IF(OR(UPPER(TRIM(A9))&lt;&gt;UPPER(TRIM('Start'!$B$8)),UPPER(TRIM(G9))&lt;&gt;UPPER(TRIM('Start'!$B$10))),"SCOPE REVIEW",IF(ABS(K9-H9)&gt;'Start'!$B$11,"ARITHMETIC REVIEW","READY")))))</x:f>
        <x:v>READY</x:v>
      </x:c>
      <x:c r="M9" s="73" t="n">
        <x:f>IF(COUNTA(A9:I9)=0,"",SUMPRODUCT(--($J$7:$J$106=J9)))</x:f>
        <x:v>1</x:v>
      </x:c>
    </x:row>
    <x:row r="10" ht="30" customHeight="1">
      <x:c r="A10" s="76" t="str">
        <x:v>PO-1042</x:v>
      </x:c>
      <x:c r="B10" s="76" t="str">
        <x:v>DX-400</x:v>
      </x:c>
      <x:c r="C10" s="76" t="str">
        <x:v>Handle set</x:v>
      </x:c>
      <x:c r="D10" s="84" t="n">
        <x:v>20</x:v>
      </x:c>
      <x:c r="E10" s="72" t="str">
        <x:v>each</x:v>
      </x:c>
      <x:c r="F10" s="78" t="n">
        <x:v>15</x:v>
      </x:c>
      <x:c r="G10" s="72" t="str">
        <x:v>USD</x:v>
      </x:c>
      <x:c r="H10" s="78" t="n">
        <x:v>300</x:v>
      </x:c>
      <x:c r="I10" s="72" t="str">
        <x:v>PO-1042.pdf p1 line 40</x:v>
      </x:c>
      <x:c r="J10" s="73" t="str">
        <x:f>IF(COUNTA(A10:I10)=0,"",UPPER(TRIM(A10))&amp;"|"&amp;UPPER(TRIM(B10))&amp;"|"&amp;UPPER(TRIM(G10)))</x:f>
        <x:v>PO-1042|DX-400|USD</x:v>
      </x:c>
      <x:c r="K10" s="80" t="n">
        <x:f>IF(AND(ISNUMBER(D10),ISNUMBER(F10)),D10*F10,"")</x:f>
        <x:v>300</x:v>
      </x:c>
      <x:c r="L10" s="73" t="str">
        <x:f>IF(COUNTA(A10:I10)=0,"",IF(OR(A10="",B10="",C10="",E10="",G10="",I10="",NOT(ISNUMBER(D10)),NOT(ISNUMBER(F10)),NOT(ISNUMBER(H10)),IFERROR(SEARCH("|",A10&amp;B10),0)&gt;0),"INPUT REVIEW",IF(OR(D10&lt;0,F10&lt;0,H10&lt;0),"INPUT REVIEW",IF(OR(UPPER(TRIM(A10))&lt;&gt;UPPER(TRIM('Start'!$B$8)),UPPER(TRIM(G10))&lt;&gt;UPPER(TRIM('Start'!$B$10))),"SCOPE REVIEW",IF(ABS(K10-H10)&gt;'Start'!$B$11,"ARITHMETIC REVIEW","READY")))))</x:f>
        <x:v>READY</x:v>
      </x:c>
      <x:c r="M10" s="73" t="n">
        <x:f>IF(COUNTA(A10:I10)=0,"",SUMPRODUCT(--($J$7:$J$106=J10)))</x:f>
        <x:v>1</x:v>
      </x:c>
    </x:row>
    <x:row r="11" ht="30" customHeight="1">
      <x:c r="A11" s="76" t="str">
        <x:v>PO-1042</x:v>
      </x:c>
      <x:c r="B11" s="76" t="str">
        <x:v>EX-500</x:v>
      </x:c>
      <x:c r="C11" s="76" t="str">
        <x:v>Screw pack</x:v>
      </x:c>
      <x:c r="D11" s="84" t="n">
        <x:v>30</x:v>
      </x:c>
      <x:c r="E11" s="72" t="str">
        <x:v>each</x:v>
      </x:c>
      <x:c r="F11" s="78" t="n">
        <x:v>6</x:v>
      </x:c>
      <x:c r="G11" s="72" t="str">
        <x:v>USD</x:v>
      </x:c>
      <x:c r="H11" s="78" t="n">
        <x:v>180</x:v>
      </x:c>
      <x:c r="I11" s="72" t="str">
        <x:v>PO-1042.pdf p1 line 50</x:v>
      </x:c>
      <x:c r="J11" s="73" t="str">
        <x:f>IF(COUNTA(A11:I11)=0,"",UPPER(TRIM(A11))&amp;"|"&amp;UPPER(TRIM(B11))&amp;"|"&amp;UPPER(TRIM(G11)))</x:f>
        <x:v>PO-1042|EX-500|USD</x:v>
      </x:c>
      <x:c r="K11" s="80" t="n">
        <x:f>IF(AND(ISNUMBER(D11),ISNUMBER(F11)),D11*F11,"")</x:f>
        <x:v>180</x:v>
      </x:c>
      <x:c r="L11" s="73" t="str">
        <x:f>IF(COUNTA(A11:I11)=0,"",IF(OR(A11="",B11="",C11="",E11="",G11="",I11="",NOT(ISNUMBER(D11)),NOT(ISNUMBER(F11)),NOT(ISNUMBER(H11)),IFERROR(SEARCH("|",A11&amp;B11),0)&gt;0),"INPUT REVIEW",IF(OR(D11&lt;0,F11&lt;0,H11&lt;0),"INPUT REVIEW",IF(OR(UPPER(TRIM(A11))&lt;&gt;UPPER(TRIM('Start'!$B$8)),UPPER(TRIM(G11))&lt;&gt;UPPER(TRIM('Start'!$B$10))),"SCOPE REVIEW",IF(ABS(K11-H11)&gt;'Start'!$B$11,"ARITHMETIC REVIEW","READY")))))</x:f>
        <x:v>READY</x:v>
      </x:c>
      <x:c r="M11" s="73" t="n">
        <x:f>IF(COUNTA(A11:I11)=0,"",SUMPRODUCT(--($J$7:$J$106=J11)))</x:f>
        <x:v>1</x:v>
      </x:c>
    </x:row>
    <x:row r="12" ht="30" customHeight="1">
      <x:c r="A12" s="76" t="str">
        <x:v>PO-1042</x:v>
      </x:c>
      <x:c r="B12" s="76" t="str">
        <x:v>FX-600</x:v>
      </x:c>
      <x:c r="C12" s="76" t="str">
        <x:v>Lock assembly</x:v>
      </x:c>
      <x:c r="D12" s="84" t="n">
        <x:v>10</x:v>
      </x:c>
      <x:c r="E12" s="72" t="str">
        <x:v>each</x:v>
      </x:c>
      <x:c r="F12" s="78" t="n">
        <x:v>12</x:v>
      </x:c>
      <x:c r="G12" s="72" t="str">
        <x:v>USD</x:v>
      </x:c>
      <x:c r="H12" s="78" t="n">
        <x:v>120</x:v>
      </x:c>
      <x:c r="I12" s="72" t="str">
        <x:v>PO-1042.pdf p1 line 60</x:v>
      </x:c>
      <x:c r="J12" s="73" t="str">
        <x:f>IF(COUNTA(A12:I12)=0,"",UPPER(TRIM(A12))&amp;"|"&amp;UPPER(TRIM(B12))&amp;"|"&amp;UPPER(TRIM(G12)))</x:f>
        <x:v>PO-1042|FX-600|USD</x:v>
      </x:c>
      <x:c r="K12" s="80" t="n">
        <x:f>IF(AND(ISNUMBER(D12),ISNUMBER(F12)),D12*F12,"")</x:f>
        <x:v>120</x:v>
      </x:c>
      <x:c r="L12" s="73" t="str">
        <x:f>IF(COUNTA(A12:I12)=0,"",IF(OR(A12="",B12="",C12="",E12="",G12="",I12="",NOT(ISNUMBER(D12)),NOT(ISNUMBER(F12)),NOT(ISNUMBER(H12)),IFERROR(SEARCH("|",A12&amp;B12),0)&gt;0),"INPUT REVIEW",IF(OR(D12&lt;0,F12&lt;0,H12&lt;0),"INPUT REVIEW",IF(OR(UPPER(TRIM(A12))&lt;&gt;UPPER(TRIM('Start'!$B$8)),UPPER(TRIM(G12))&lt;&gt;UPPER(TRIM('Start'!$B$10))),"SCOPE REVIEW",IF(ABS(K12-H12)&gt;'Start'!$B$11,"ARITHMETIC REVIEW","READY")))))</x:f>
        <x:v>READY</x:v>
      </x:c>
      <x:c r="M12" s="73" t="n">
        <x:f>IF(COUNTA(A12:I12)=0,"",SUMPRODUCT(--($J$7:$J$106=J12)))</x:f>
        <x:v>1</x:v>
      </x:c>
    </x:row>
    <x:row r="13" ht="30" customHeight="1">
      <x:c r="A13" s="76"/>
      <x:c r="B13" s="76"/>
      <x:c r="C13" s="76"/>
      <x:c r="D13" s="84"/>
      <x:c r="E13" s="72"/>
      <x:c r="F13" s="78"/>
      <x:c r="G13" s="72"/>
      <x:c r="H13" s="78"/>
      <x:c r="I13" s="72"/>
      <x:c r="J13" s="73" t="str">
        <x:f>IF(COUNTA(A13:I13)=0,"",UPPER(TRIM(A13))&amp;"|"&amp;UPPER(TRIM(B13))&amp;"|"&amp;UPPER(TRIM(G13)))</x:f>
      </x:c>
      <x:c r="K13" s="80" t="str">
        <x:f>IF(AND(ISNUMBER(D13),ISNUMBER(F13)),D13*F13,"")</x:f>
      </x:c>
      <x:c r="L13" s="73" t="str">
        <x:f>IF(COUNTA(A13:I13)=0,"",IF(OR(A13="",B13="",C13="",E13="",G13="",I13="",NOT(ISNUMBER(D13)),NOT(ISNUMBER(F13)),NOT(ISNUMBER(H13)),IFERROR(SEARCH("|",A13&amp;B13),0)&gt;0),"INPUT REVIEW",IF(OR(D13&lt;0,F13&lt;0,H13&lt;0),"INPUT REVIEW",IF(OR(UPPER(TRIM(A13))&lt;&gt;UPPER(TRIM('Start'!$B$8)),UPPER(TRIM(G13))&lt;&gt;UPPER(TRIM('Start'!$B$10))),"SCOPE REVIEW",IF(ABS(K13-H13)&gt;'Start'!$B$11,"ARITHMETIC REVIEW","READY")))))</x:f>
      </x:c>
      <x:c r="M13" s="73" t="str">
        <x:f>IF(COUNTA(A13:I13)=0,"",SUMPRODUCT(--($J$7:$J$106=J13)))</x:f>
      </x:c>
    </x:row>
    <x:row r="14" ht="30" customHeight="1">
      <x:c r="A14" s="76"/>
      <x:c r="B14" s="76"/>
      <x:c r="C14" s="76"/>
      <x:c r="D14" s="84"/>
      <x:c r="E14" s="72"/>
      <x:c r="F14" s="78"/>
      <x:c r="G14" s="72"/>
      <x:c r="H14" s="78"/>
      <x:c r="I14" s="72"/>
      <x:c r="J14" s="73" t="str">
        <x:f>IF(COUNTA(A14:I14)=0,"",UPPER(TRIM(A14))&amp;"|"&amp;UPPER(TRIM(B14))&amp;"|"&amp;UPPER(TRIM(G14)))</x:f>
      </x:c>
      <x:c r="K14" s="80" t="str">
        <x:f>IF(AND(ISNUMBER(D14),ISNUMBER(F14)),D14*F14,"")</x:f>
      </x:c>
      <x:c r="L14" s="73" t="str">
        <x:f>IF(COUNTA(A14:I14)=0,"",IF(OR(A14="",B14="",C14="",E14="",G14="",I14="",NOT(ISNUMBER(D14)),NOT(ISNUMBER(F14)),NOT(ISNUMBER(H14)),IFERROR(SEARCH("|",A14&amp;B14),0)&gt;0),"INPUT REVIEW",IF(OR(D14&lt;0,F14&lt;0,H14&lt;0),"INPUT REVIEW",IF(OR(UPPER(TRIM(A14))&lt;&gt;UPPER(TRIM('Start'!$B$8)),UPPER(TRIM(G14))&lt;&gt;UPPER(TRIM('Start'!$B$10))),"SCOPE REVIEW",IF(ABS(K14-H14)&gt;'Start'!$B$11,"ARITHMETIC REVIEW","READY")))))</x:f>
      </x:c>
      <x:c r="M14" s="73" t="str">
        <x:f>IF(COUNTA(A14:I14)=0,"",SUMPRODUCT(--($J$7:$J$106=J14)))</x:f>
      </x:c>
    </x:row>
    <x:row r="15" ht="30" customHeight="1">
      <x:c r="A15" s="76"/>
      <x:c r="B15" s="76"/>
      <x:c r="C15" s="76"/>
      <x:c r="D15" s="84"/>
      <x:c r="E15" s="72"/>
      <x:c r="F15" s="78"/>
      <x:c r="G15" s="72"/>
      <x:c r="H15" s="78"/>
      <x:c r="I15" s="72"/>
      <x:c r="J15" s="73" t="str">
        <x:f>IF(COUNTA(A15:I15)=0,"",UPPER(TRIM(A15))&amp;"|"&amp;UPPER(TRIM(B15))&amp;"|"&amp;UPPER(TRIM(G15)))</x:f>
      </x:c>
      <x:c r="K15" s="80" t="str">
        <x:f>IF(AND(ISNUMBER(D15),ISNUMBER(F15)),D15*F15,"")</x:f>
      </x:c>
      <x:c r="L15" s="73" t="str">
        <x:f>IF(COUNTA(A15:I15)=0,"",IF(OR(A15="",B15="",C15="",E15="",G15="",I15="",NOT(ISNUMBER(D15)),NOT(ISNUMBER(F15)),NOT(ISNUMBER(H15)),IFERROR(SEARCH("|",A15&amp;B15),0)&gt;0),"INPUT REVIEW",IF(OR(D15&lt;0,F15&lt;0,H15&lt;0),"INPUT REVIEW",IF(OR(UPPER(TRIM(A15))&lt;&gt;UPPER(TRIM('Start'!$B$8)),UPPER(TRIM(G15))&lt;&gt;UPPER(TRIM('Start'!$B$10))),"SCOPE REVIEW",IF(ABS(K15-H15)&gt;'Start'!$B$11,"ARITHMETIC REVIEW","READY")))))</x:f>
      </x:c>
      <x:c r="M15" s="73" t="str">
        <x:f>IF(COUNTA(A15:I15)=0,"",SUMPRODUCT(--($J$7:$J$106=J15)))</x:f>
      </x:c>
    </x:row>
    <x:row r="16" ht="30" customHeight="1">
      <x:c r="A16" s="76"/>
      <x:c r="B16" s="76"/>
      <x:c r="C16" s="76"/>
      <x:c r="D16" s="84"/>
      <x:c r="E16" s="72"/>
      <x:c r="F16" s="78"/>
      <x:c r="G16" s="72"/>
      <x:c r="H16" s="78"/>
      <x:c r="I16" s="72"/>
      <x:c r="J16" s="73" t="str">
        <x:f>IF(COUNTA(A16:I16)=0,"",UPPER(TRIM(A16))&amp;"|"&amp;UPPER(TRIM(B16))&amp;"|"&amp;UPPER(TRIM(G16)))</x:f>
      </x:c>
      <x:c r="K16" s="80" t="str">
        <x:f>IF(AND(ISNUMBER(D16),ISNUMBER(F16)),D16*F16,"")</x:f>
      </x:c>
      <x:c r="L16" s="73" t="str">
        <x:f>IF(COUNTA(A16:I16)=0,"",IF(OR(A16="",B16="",C16="",E16="",G16="",I16="",NOT(ISNUMBER(D16)),NOT(ISNUMBER(F16)),NOT(ISNUMBER(H16)),IFERROR(SEARCH("|",A16&amp;B16),0)&gt;0),"INPUT REVIEW",IF(OR(D16&lt;0,F16&lt;0,H16&lt;0),"INPUT REVIEW",IF(OR(UPPER(TRIM(A16))&lt;&gt;UPPER(TRIM('Start'!$B$8)),UPPER(TRIM(G16))&lt;&gt;UPPER(TRIM('Start'!$B$10))),"SCOPE REVIEW",IF(ABS(K16-H16)&gt;'Start'!$B$11,"ARITHMETIC REVIEW","READY")))))</x:f>
      </x:c>
      <x:c r="M16" s="73" t="str">
        <x:f>IF(COUNTA(A16:I16)=0,"",SUMPRODUCT(--($J$7:$J$106=J16)))</x:f>
      </x:c>
    </x:row>
    <x:row r="17" ht="30" customHeight="1">
      <x:c r="A17" s="76"/>
      <x:c r="B17" s="76"/>
      <x:c r="C17" s="76"/>
      <x:c r="D17" s="84"/>
      <x:c r="E17" s="72"/>
      <x:c r="F17" s="78"/>
      <x:c r="G17" s="72"/>
      <x:c r="H17" s="78"/>
      <x:c r="I17" s="72"/>
      <x:c r="J17" s="73" t="str">
        <x:f>IF(COUNTA(A17:I17)=0,"",UPPER(TRIM(A17))&amp;"|"&amp;UPPER(TRIM(B17))&amp;"|"&amp;UPPER(TRIM(G17)))</x:f>
      </x:c>
      <x:c r="K17" s="80" t="str">
        <x:f>IF(AND(ISNUMBER(D17),ISNUMBER(F17)),D17*F17,"")</x:f>
      </x:c>
      <x:c r="L17" s="73" t="str">
        <x:f>IF(COUNTA(A17:I17)=0,"",IF(OR(A17="",B17="",C17="",E17="",G17="",I17="",NOT(ISNUMBER(D17)),NOT(ISNUMBER(F17)),NOT(ISNUMBER(H17)),IFERROR(SEARCH("|",A17&amp;B17),0)&gt;0),"INPUT REVIEW",IF(OR(D17&lt;0,F17&lt;0,H17&lt;0),"INPUT REVIEW",IF(OR(UPPER(TRIM(A17))&lt;&gt;UPPER(TRIM('Start'!$B$8)),UPPER(TRIM(G17))&lt;&gt;UPPER(TRIM('Start'!$B$10))),"SCOPE REVIEW",IF(ABS(K17-H17)&gt;'Start'!$B$11,"ARITHMETIC REVIEW","READY")))))</x:f>
      </x:c>
      <x:c r="M17" s="73" t="str">
        <x:f>IF(COUNTA(A17:I17)=0,"",SUMPRODUCT(--($J$7:$J$106=J17)))</x:f>
      </x:c>
    </x:row>
    <x:row r="18" ht="30" customHeight="1">
      <x:c r="A18" s="76"/>
      <x:c r="B18" s="76"/>
      <x:c r="C18" s="76"/>
      <x:c r="D18" s="84"/>
      <x:c r="E18" s="72"/>
      <x:c r="F18" s="78"/>
      <x:c r="G18" s="72"/>
      <x:c r="H18" s="78"/>
      <x:c r="I18" s="72"/>
      <x:c r="J18" s="73" t="str">
        <x:f>IF(COUNTA(A18:I18)=0,"",UPPER(TRIM(A18))&amp;"|"&amp;UPPER(TRIM(B18))&amp;"|"&amp;UPPER(TRIM(G18)))</x:f>
      </x:c>
      <x:c r="K18" s="80" t="str">
        <x:f>IF(AND(ISNUMBER(D18),ISNUMBER(F18)),D18*F18,"")</x:f>
      </x:c>
      <x:c r="L18" s="73" t="str">
        <x:f>IF(COUNTA(A18:I18)=0,"",IF(OR(A18="",B18="",C18="",E18="",G18="",I18="",NOT(ISNUMBER(D18)),NOT(ISNUMBER(F18)),NOT(ISNUMBER(H18)),IFERROR(SEARCH("|",A18&amp;B18),0)&gt;0),"INPUT REVIEW",IF(OR(D18&lt;0,F18&lt;0,H18&lt;0),"INPUT REVIEW",IF(OR(UPPER(TRIM(A18))&lt;&gt;UPPER(TRIM('Start'!$B$8)),UPPER(TRIM(G18))&lt;&gt;UPPER(TRIM('Start'!$B$10))),"SCOPE REVIEW",IF(ABS(K18-H18)&gt;'Start'!$B$11,"ARITHMETIC REVIEW","READY")))))</x:f>
      </x:c>
      <x:c r="M18" s="73" t="str">
        <x:f>IF(COUNTA(A18:I18)=0,"",SUMPRODUCT(--($J$7:$J$106=J18)))</x:f>
      </x:c>
    </x:row>
    <x:row r="19" ht="30" customHeight="1">
      <x:c r="A19" s="76"/>
      <x:c r="B19" s="76"/>
      <x:c r="C19" s="76"/>
      <x:c r="D19" s="84"/>
      <x:c r="E19" s="72"/>
      <x:c r="F19" s="78"/>
      <x:c r="G19" s="72"/>
      <x:c r="H19" s="78"/>
      <x:c r="I19" s="72"/>
      <x:c r="J19" s="73" t="str">
        <x:f>IF(COUNTA(A19:I19)=0,"",UPPER(TRIM(A19))&amp;"|"&amp;UPPER(TRIM(B19))&amp;"|"&amp;UPPER(TRIM(G19)))</x:f>
      </x:c>
      <x:c r="K19" s="80" t="str">
        <x:f>IF(AND(ISNUMBER(D19),ISNUMBER(F19)),D19*F19,"")</x:f>
      </x:c>
      <x:c r="L19" s="73" t="str">
        <x:f>IF(COUNTA(A19:I19)=0,"",IF(OR(A19="",B19="",C19="",E19="",G19="",I19="",NOT(ISNUMBER(D19)),NOT(ISNUMBER(F19)),NOT(ISNUMBER(H19)),IFERROR(SEARCH("|",A19&amp;B19),0)&gt;0),"INPUT REVIEW",IF(OR(D19&lt;0,F19&lt;0,H19&lt;0),"INPUT REVIEW",IF(OR(UPPER(TRIM(A19))&lt;&gt;UPPER(TRIM('Start'!$B$8)),UPPER(TRIM(G19))&lt;&gt;UPPER(TRIM('Start'!$B$10))),"SCOPE REVIEW",IF(ABS(K19-H19)&gt;'Start'!$B$11,"ARITHMETIC REVIEW","READY")))))</x:f>
      </x:c>
      <x:c r="M19" s="73" t="str">
        <x:f>IF(COUNTA(A19:I19)=0,"",SUMPRODUCT(--($J$7:$J$106=J19)))</x:f>
      </x:c>
    </x:row>
    <x:row r="20" ht="30" customHeight="1">
      <x:c r="A20" s="76"/>
      <x:c r="B20" s="76"/>
      <x:c r="C20" s="76"/>
      <x:c r="D20" s="84"/>
      <x:c r="E20" s="72"/>
      <x:c r="F20" s="78"/>
      <x:c r="G20" s="72"/>
      <x:c r="H20" s="78"/>
      <x:c r="I20" s="72"/>
      <x:c r="J20" s="73" t="str">
        <x:f>IF(COUNTA(A20:I20)=0,"",UPPER(TRIM(A20))&amp;"|"&amp;UPPER(TRIM(B20))&amp;"|"&amp;UPPER(TRIM(G20)))</x:f>
      </x:c>
      <x:c r="K20" s="80" t="str">
        <x:f>IF(AND(ISNUMBER(D20),ISNUMBER(F20)),D20*F20,"")</x:f>
      </x:c>
      <x:c r="L20" s="73" t="str">
        <x:f>IF(COUNTA(A20:I20)=0,"",IF(OR(A20="",B20="",C20="",E20="",G20="",I20="",NOT(ISNUMBER(D20)),NOT(ISNUMBER(F20)),NOT(ISNUMBER(H20)),IFERROR(SEARCH("|",A20&amp;B20),0)&gt;0),"INPUT REVIEW",IF(OR(D20&lt;0,F20&lt;0,H20&lt;0),"INPUT REVIEW",IF(OR(UPPER(TRIM(A20))&lt;&gt;UPPER(TRIM('Start'!$B$8)),UPPER(TRIM(G20))&lt;&gt;UPPER(TRIM('Start'!$B$10))),"SCOPE REVIEW",IF(ABS(K20-H20)&gt;'Start'!$B$11,"ARITHMETIC REVIEW","READY")))))</x:f>
      </x:c>
      <x:c r="M20" s="73" t="str">
        <x:f>IF(COUNTA(A20:I20)=0,"",SUMPRODUCT(--($J$7:$J$106=J20)))</x:f>
      </x:c>
    </x:row>
    <x:row r="21" ht="30" customHeight="1">
      <x:c r="A21" s="76"/>
      <x:c r="B21" s="76"/>
      <x:c r="C21" s="76"/>
      <x:c r="D21" s="84"/>
      <x:c r="E21" s="72"/>
      <x:c r="F21" s="78"/>
      <x:c r="G21" s="72"/>
      <x:c r="H21" s="78"/>
      <x:c r="I21" s="72"/>
      <x:c r="J21" s="73" t="str">
        <x:f>IF(COUNTA(A21:I21)=0,"",UPPER(TRIM(A21))&amp;"|"&amp;UPPER(TRIM(B21))&amp;"|"&amp;UPPER(TRIM(G21)))</x:f>
      </x:c>
      <x:c r="K21" s="80" t="str">
        <x:f>IF(AND(ISNUMBER(D21),ISNUMBER(F21)),D21*F21,"")</x:f>
      </x:c>
      <x:c r="L21" s="73" t="str">
        <x:f>IF(COUNTA(A21:I21)=0,"",IF(OR(A21="",B21="",C21="",E21="",G21="",I21="",NOT(ISNUMBER(D21)),NOT(ISNUMBER(F21)),NOT(ISNUMBER(H21)),IFERROR(SEARCH("|",A21&amp;B21),0)&gt;0),"INPUT REVIEW",IF(OR(D21&lt;0,F21&lt;0,H21&lt;0),"INPUT REVIEW",IF(OR(UPPER(TRIM(A21))&lt;&gt;UPPER(TRIM('Start'!$B$8)),UPPER(TRIM(G21))&lt;&gt;UPPER(TRIM('Start'!$B$10))),"SCOPE REVIEW",IF(ABS(K21-H21)&gt;'Start'!$B$11,"ARITHMETIC REVIEW","READY")))))</x:f>
      </x:c>
      <x:c r="M21" s="73" t="str">
        <x:f>IF(COUNTA(A21:I21)=0,"",SUMPRODUCT(--($J$7:$J$106=J21)))</x:f>
      </x:c>
    </x:row>
    <x:row r="22" ht="30" customHeight="1">
      <x:c r="A22" s="76"/>
      <x:c r="B22" s="76"/>
      <x:c r="C22" s="76"/>
      <x:c r="D22" s="84"/>
      <x:c r="E22" s="72"/>
      <x:c r="F22" s="78"/>
      <x:c r="G22" s="72"/>
      <x:c r="H22" s="78"/>
      <x:c r="I22" s="72"/>
      <x:c r="J22" s="73" t="str">
        <x:f>IF(COUNTA(A22:I22)=0,"",UPPER(TRIM(A22))&amp;"|"&amp;UPPER(TRIM(B22))&amp;"|"&amp;UPPER(TRIM(G22)))</x:f>
      </x:c>
      <x:c r="K22" s="80" t="str">
        <x:f>IF(AND(ISNUMBER(D22),ISNUMBER(F22)),D22*F22,"")</x:f>
      </x:c>
      <x:c r="L22" s="73" t="str">
        <x:f>IF(COUNTA(A22:I22)=0,"",IF(OR(A22="",B22="",C22="",E22="",G22="",I22="",NOT(ISNUMBER(D22)),NOT(ISNUMBER(F22)),NOT(ISNUMBER(H22)),IFERROR(SEARCH("|",A22&amp;B22),0)&gt;0),"INPUT REVIEW",IF(OR(D22&lt;0,F22&lt;0,H22&lt;0),"INPUT REVIEW",IF(OR(UPPER(TRIM(A22))&lt;&gt;UPPER(TRIM('Start'!$B$8)),UPPER(TRIM(G22))&lt;&gt;UPPER(TRIM('Start'!$B$10))),"SCOPE REVIEW",IF(ABS(K22-H22)&gt;'Start'!$B$11,"ARITHMETIC REVIEW","READY")))))</x:f>
      </x:c>
      <x:c r="M22" s="73" t="str">
        <x:f>IF(COUNTA(A22:I22)=0,"",SUMPRODUCT(--($J$7:$J$106=J22)))</x:f>
      </x:c>
    </x:row>
    <x:row r="23" ht="30" customHeight="1">
      <x:c r="A23" s="76"/>
      <x:c r="B23" s="76"/>
      <x:c r="C23" s="76"/>
      <x:c r="D23" s="84"/>
      <x:c r="E23" s="72"/>
      <x:c r="F23" s="78"/>
      <x:c r="G23" s="72"/>
      <x:c r="H23" s="78"/>
      <x:c r="I23" s="72"/>
      <x:c r="J23" s="73" t="str">
        <x:f>IF(COUNTA(A23:I23)=0,"",UPPER(TRIM(A23))&amp;"|"&amp;UPPER(TRIM(B23))&amp;"|"&amp;UPPER(TRIM(G23)))</x:f>
      </x:c>
      <x:c r="K23" s="80" t="str">
        <x:f>IF(AND(ISNUMBER(D23),ISNUMBER(F23)),D23*F23,"")</x:f>
      </x:c>
      <x:c r="L23" s="73" t="str">
        <x:f>IF(COUNTA(A23:I23)=0,"",IF(OR(A23="",B23="",C23="",E23="",G23="",I23="",NOT(ISNUMBER(D23)),NOT(ISNUMBER(F23)),NOT(ISNUMBER(H23)),IFERROR(SEARCH("|",A23&amp;B23),0)&gt;0),"INPUT REVIEW",IF(OR(D23&lt;0,F23&lt;0,H23&lt;0),"INPUT REVIEW",IF(OR(UPPER(TRIM(A23))&lt;&gt;UPPER(TRIM('Start'!$B$8)),UPPER(TRIM(G23))&lt;&gt;UPPER(TRIM('Start'!$B$10))),"SCOPE REVIEW",IF(ABS(K23-H23)&gt;'Start'!$B$11,"ARITHMETIC REVIEW","READY")))))</x:f>
      </x:c>
      <x:c r="M23" s="73" t="str">
        <x:f>IF(COUNTA(A23:I23)=0,"",SUMPRODUCT(--($J$7:$J$106=J23)))</x:f>
      </x:c>
    </x:row>
    <x:row r="24" ht="30" customHeight="1">
      <x:c r="A24" s="76"/>
      <x:c r="B24" s="76"/>
      <x:c r="C24" s="76"/>
      <x:c r="D24" s="84"/>
      <x:c r="E24" s="72"/>
      <x:c r="F24" s="78"/>
      <x:c r="G24" s="72"/>
      <x:c r="H24" s="78"/>
      <x:c r="I24" s="72"/>
      <x:c r="J24" s="73" t="str">
        <x:f>IF(COUNTA(A24:I24)=0,"",UPPER(TRIM(A24))&amp;"|"&amp;UPPER(TRIM(B24))&amp;"|"&amp;UPPER(TRIM(G24)))</x:f>
      </x:c>
      <x:c r="K24" s="80" t="str">
        <x:f>IF(AND(ISNUMBER(D24),ISNUMBER(F24)),D24*F24,"")</x:f>
      </x:c>
      <x:c r="L24" s="73" t="str">
        <x:f>IF(COUNTA(A24:I24)=0,"",IF(OR(A24="",B24="",C24="",E24="",G24="",I24="",NOT(ISNUMBER(D24)),NOT(ISNUMBER(F24)),NOT(ISNUMBER(H24)),IFERROR(SEARCH("|",A24&amp;B24),0)&gt;0),"INPUT REVIEW",IF(OR(D24&lt;0,F24&lt;0,H24&lt;0),"INPUT REVIEW",IF(OR(UPPER(TRIM(A24))&lt;&gt;UPPER(TRIM('Start'!$B$8)),UPPER(TRIM(G24))&lt;&gt;UPPER(TRIM('Start'!$B$10))),"SCOPE REVIEW",IF(ABS(K24-H24)&gt;'Start'!$B$11,"ARITHMETIC REVIEW","READY")))))</x:f>
      </x:c>
      <x:c r="M24" s="73" t="str">
        <x:f>IF(COUNTA(A24:I24)=0,"",SUMPRODUCT(--($J$7:$J$106=J24)))</x:f>
      </x:c>
    </x:row>
    <x:row r="25" ht="30" customHeight="1">
      <x:c r="A25" s="76"/>
      <x:c r="B25" s="76"/>
      <x:c r="C25" s="76"/>
      <x:c r="D25" s="84"/>
      <x:c r="E25" s="72"/>
      <x:c r="F25" s="78"/>
      <x:c r="G25" s="72"/>
      <x:c r="H25" s="78"/>
      <x:c r="I25" s="72"/>
      <x:c r="J25" s="73" t="str">
        <x:f>IF(COUNTA(A25:I25)=0,"",UPPER(TRIM(A25))&amp;"|"&amp;UPPER(TRIM(B25))&amp;"|"&amp;UPPER(TRIM(G25)))</x:f>
      </x:c>
      <x:c r="K25" s="80" t="str">
        <x:f>IF(AND(ISNUMBER(D25),ISNUMBER(F25)),D25*F25,"")</x:f>
      </x:c>
      <x:c r="L25" s="73" t="str">
        <x:f>IF(COUNTA(A25:I25)=0,"",IF(OR(A25="",B25="",C25="",E25="",G25="",I25="",NOT(ISNUMBER(D25)),NOT(ISNUMBER(F25)),NOT(ISNUMBER(H25)),IFERROR(SEARCH("|",A25&amp;B25),0)&gt;0),"INPUT REVIEW",IF(OR(D25&lt;0,F25&lt;0,H25&lt;0),"INPUT REVIEW",IF(OR(UPPER(TRIM(A25))&lt;&gt;UPPER(TRIM('Start'!$B$8)),UPPER(TRIM(G25))&lt;&gt;UPPER(TRIM('Start'!$B$10))),"SCOPE REVIEW",IF(ABS(K25-H25)&gt;'Start'!$B$11,"ARITHMETIC REVIEW","READY")))))</x:f>
      </x:c>
      <x:c r="M25" s="73" t="str">
        <x:f>IF(COUNTA(A25:I25)=0,"",SUMPRODUCT(--($J$7:$J$106=J25)))</x:f>
      </x:c>
    </x:row>
    <x:row r="26" ht="30" customHeight="1">
      <x:c r="A26" s="76"/>
      <x:c r="B26" s="76"/>
      <x:c r="C26" s="76"/>
      <x:c r="D26" s="84"/>
      <x:c r="E26" s="72"/>
      <x:c r="F26" s="78"/>
      <x:c r="G26" s="72"/>
      <x:c r="H26" s="78"/>
      <x:c r="I26" s="72"/>
      <x:c r="J26" s="73" t="str">
        <x:f>IF(COUNTA(A26:I26)=0,"",UPPER(TRIM(A26))&amp;"|"&amp;UPPER(TRIM(B26))&amp;"|"&amp;UPPER(TRIM(G26)))</x:f>
      </x:c>
      <x:c r="K26" s="80" t="str">
        <x:f>IF(AND(ISNUMBER(D26),ISNUMBER(F26)),D26*F26,"")</x:f>
      </x:c>
      <x:c r="L26" s="73" t="str">
        <x:f>IF(COUNTA(A26:I26)=0,"",IF(OR(A26="",B26="",C26="",E26="",G26="",I26="",NOT(ISNUMBER(D26)),NOT(ISNUMBER(F26)),NOT(ISNUMBER(H26)),IFERROR(SEARCH("|",A26&amp;B26),0)&gt;0),"INPUT REVIEW",IF(OR(D26&lt;0,F26&lt;0,H26&lt;0),"INPUT REVIEW",IF(OR(UPPER(TRIM(A26))&lt;&gt;UPPER(TRIM('Start'!$B$8)),UPPER(TRIM(G26))&lt;&gt;UPPER(TRIM('Start'!$B$10))),"SCOPE REVIEW",IF(ABS(K26-H26)&gt;'Start'!$B$11,"ARITHMETIC REVIEW","READY")))))</x:f>
      </x:c>
      <x:c r="M26" s="73" t="str">
        <x:f>IF(COUNTA(A26:I26)=0,"",SUMPRODUCT(--($J$7:$J$106=J26)))</x:f>
      </x:c>
    </x:row>
    <x:row r="27" ht="30" customHeight="1">
      <x:c r="A27" s="76"/>
      <x:c r="B27" s="76"/>
      <x:c r="C27" s="76"/>
      <x:c r="D27" s="84"/>
      <x:c r="E27" s="72"/>
      <x:c r="F27" s="78"/>
      <x:c r="G27" s="72"/>
      <x:c r="H27" s="78"/>
      <x:c r="I27" s="72"/>
      <x:c r="J27" s="73" t="str">
        <x:f>IF(COUNTA(A27:I27)=0,"",UPPER(TRIM(A27))&amp;"|"&amp;UPPER(TRIM(B27))&amp;"|"&amp;UPPER(TRIM(G27)))</x:f>
      </x:c>
      <x:c r="K27" s="80" t="str">
        <x:f>IF(AND(ISNUMBER(D27),ISNUMBER(F27)),D27*F27,"")</x:f>
      </x:c>
      <x:c r="L27" s="73" t="str">
        <x:f>IF(COUNTA(A27:I27)=0,"",IF(OR(A27="",B27="",C27="",E27="",G27="",I27="",NOT(ISNUMBER(D27)),NOT(ISNUMBER(F27)),NOT(ISNUMBER(H27)),IFERROR(SEARCH("|",A27&amp;B27),0)&gt;0),"INPUT REVIEW",IF(OR(D27&lt;0,F27&lt;0,H27&lt;0),"INPUT REVIEW",IF(OR(UPPER(TRIM(A27))&lt;&gt;UPPER(TRIM('Start'!$B$8)),UPPER(TRIM(G27))&lt;&gt;UPPER(TRIM('Start'!$B$10))),"SCOPE REVIEW",IF(ABS(K27-H27)&gt;'Start'!$B$11,"ARITHMETIC REVIEW","READY")))))</x:f>
      </x:c>
      <x:c r="M27" s="73" t="str">
        <x:f>IF(COUNTA(A27:I27)=0,"",SUMPRODUCT(--($J$7:$J$106=J27)))</x:f>
      </x:c>
    </x:row>
    <x:row r="28" ht="30" customHeight="1">
      <x:c r="A28" s="76"/>
      <x:c r="B28" s="76"/>
      <x:c r="C28" s="76"/>
      <x:c r="D28" s="84"/>
      <x:c r="E28" s="72"/>
      <x:c r="F28" s="78"/>
      <x:c r="G28" s="72"/>
      <x:c r="H28" s="78"/>
      <x:c r="I28" s="72"/>
      <x:c r="J28" s="73" t="str">
        <x:f>IF(COUNTA(A28:I28)=0,"",UPPER(TRIM(A28))&amp;"|"&amp;UPPER(TRIM(B28))&amp;"|"&amp;UPPER(TRIM(G28)))</x:f>
      </x:c>
      <x:c r="K28" s="80" t="str">
        <x:f>IF(AND(ISNUMBER(D28),ISNUMBER(F28)),D28*F28,"")</x:f>
      </x:c>
      <x:c r="L28" s="73" t="str">
        <x:f>IF(COUNTA(A28:I28)=0,"",IF(OR(A28="",B28="",C28="",E28="",G28="",I28="",NOT(ISNUMBER(D28)),NOT(ISNUMBER(F28)),NOT(ISNUMBER(H28)),IFERROR(SEARCH("|",A28&amp;B28),0)&gt;0),"INPUT REVIEW",IF(OR(D28&lt;0,F28&lt;0,H28&lt;0),"INPUT REVIEW",IF(OR(UPPER(TRIM(A28))&lt;&gt;UPPER(TRIM('Start'!$B$8)),UPPER(TRIM(G28))&lt;&gt;UPPER(TRIM('Start'!$B$10))),"SCOPE REVIEW",IF(ABS(K28-H28)&gt;'Start'!$B$11,"ARITHMETIC REVIEW","READY")))))</x:f>
      </x:c>
      <x:c r="M28" s="73" t="str">
        <x:f>IF(COUNTA(A28:I28)=0,"",SUMPRODUCT(--($J$7:$J$106=J28)))</x:f>
      </x:c>
    </x:row>
    <x:row r="29" ht="30" customHeight="1">
      <x:c r="A29" s="76"/>
      <x:c r="B29" s="76"/>
      <x:c r="C29" s="76"/>
      <x:c r="D29" s="84"/>
      <x:c r="E29" s="72"/>
      <x:c r="F29" s="78"/>
      <x:c r="G29" s="72"/>
      <x:c r="H29" s="78"/>
      <x:c r="I29" s="72"/>
      <x:c r="J29" s="73" t="str">
        <x:f>IF(COUNTA(A29:I29)=0,"",UPPER(TRIM(A29))&amp;"|"&amp;UPPER(TRIM(B29))&amp;"|"&amp;UPPER(TRIM(G29)))</x:f>
      </x:c>
      <x:c r="K29" s="80" t="str">
        <x:f>IF(AND(ISNUMBER(D29),ISNUMBER(F29)),D29*F29,"")</x:f>
      </x:c>
      <x:c r="L29" s="73" t="str">
        <x:f>IF(COUNTA(A29:I29)=0,"",IF(OR(A29="",B29="",C29="",E29="",G29="",I29="",NOT(ISNUMBER(D29)),NOT(ISNUMBER(F29)),NOT(ISNUMBER(H29)),IFERROR(SEARCH("|",A29&amp;B29),0)&gt;0),"INPUT REVIEW",IF(OR(D29&lt;0,F29&lt;0,H29&lt;0),"INPUT REVIEW",IF(OR(UPPER(TRIM(A29))&lt;&gt;UPPER(TRIM('Start'!$B$8)),UPPER(TRIM(G29))&lt;&gt;UPPER(TRIM('Start'!$B$10))),"SCOPE REVIEW",IF(ABS(K29-H29)&gt;'Start'!$B$11,"ARITHMETIC REVIEW","READY")))))</x:f>
      </x:c>
      <x:c r="M29" s="73" t="str">
        <x:f>IF(COUNTA(A29:I29)=0,"",SUMPRODUCT(--($J$7:$J$106=J29)))</x:f>
      </x:c>
    </x:row>
    <x:row r="30" ht="30" customHeight="1">
      <x:c r="A30" s="76"/>
      <x:c r="B30" s="76"/>
      <x:c r="C30" s="76"/>
      <x:c r="D30" s="84"/>
      <x:c r="E30" s="72"/>
      <x:c r="F30" s="78"/>
      <x:c r="G30" s="72"/>
      <x:c r="H30" s="78"/>
      <x:c r="I30" s="72"/>
      <x:c r="J30" s="73" t="str">
        <x:f>IF(COUNTA(A30:I30)=0,"",UPPER(TRIM(A30))&amp;"|"&amp;UPPER(TRIM(B30))&amp;"|"&amp;UPPER(TRIM(G30)))</x:f>
      </x:c>
      <x:c r="K30" s="80" t="str">
        <x:f>IF(AND(ISNUMBER(D30),ISNUMBER(F30)),D30*F30,"")</x:f>
      </x:c>
      <x:c r="L30" s="73" t="str">
        <x:f>IF(COUNTA(A30:I30)=0,"",IF(OR(A30="",B30="",C30="",E30="",G30="",I30="",NOT(ISNUMBER(D30)),NOT(ISNUMBER(F30)),NOT(ISNUMBER(H30)),IFERROR(SEARCH("|",A30&amp;B30),0)&gt;0),"INPUT REVIEW",IF(OR(D30&lt;0,F30&lt;0,H30&lt;0),"INPUT REVIEW",IF(OR(UPPER(TRIM(A30))&lt;&gt;UPPER(TRIM('Start'!$B$8)),UPPER(TRIM(G30))&lt;&gt;UPPER(TRIM('Start'!$B$10))),"SCOPE REVIEW",IF(ABS(K30-H30)&gt;'Start'!$B$11,"ARITHMETIC REVIEW","READY")))))</x:f>
      </x:c>
      <x:c r="M30" s="73" t="str">
        <x:f>IF(COUNTA(A30:I30)=0,"",SUMPRODUCT(--($J$7:$J$106=J30)))</x:f>
      </x:c>
    </x:row>
    <x:row r="31" ht="30" customHeight="1">
      <x:c r="A31" s="76"/>
      <x:c r="B31" s="76"/>
      <x:c r="C31" s="76"/>
      <x:c r="D31" s="84"/>
      <x:c r="E31" s="72"/>
      <x:c r="F31" s="78"/>
      <x:c r="G31" s="72"/>
      <x:c r="H31" s="78"/>
      <x:c r="I31" s="72"/>
      <x:c r="J31" s="73" t="str">
        <x:f>IF(COUNTA(A31:I31)=0,"",UPPER(TRIM(A31))&amp;"|"&amp;UPPER(TRIM(B31))&amp;"|"&amp;UPPER(TRIM(G31)))</x:f>
      </x:c>
      <x:c r="K31" s="80" t="str">
        <x:f>IF(AND(ISNUMBER(D31),ISNUMBER(F31)),D31*F31,"")</x:f>
      </x:c>
      <x:c r="L31" s="73" t="str">
        <x:f>IF(COUNTA(A31:I31)=0,"",IF(OR(A31="",B31="",C31="",E31="",G31="",I31="",NOT(ISNUMBER(D31)),NOT(ISNUMBER(F31)),NOT(ISNUMBER(H31)),IFERROR(SEARCH("|",A31&amp;B31),0)&gt;0),"INPUT REVIEW",IF(OR(D31&lt;0,F31&lt;0,H31&lt;0),"INPUT REVIEW",IF(OR(UPPER(TRIM(A31))&lt;&gt;UPPER(TRIM('Start'!$B$8)),UPPER(TRIM(G31))&lt;&gt;UPPER(TRIM('Start'!$B$10))),"SCOPE REVIEW",IF(ABS(K31-H31)&gt;'Start'!$B$11,"ARITHMETIC REVIEW","READY")))))</x:f>
      </x:c>
      <x:c r="M31" s="73" t="str">
        <x:f>IF(COUNTA(A31:I31)=0,"",SUMPRODUCT(--($J$7:$J$106=J31)))</x:f>
      </x:c>
    </x:row>
    <x:row r="32" ht="30" customHeight="1">
      <x:c r="A32" s="76"/>
      <x:c r="B32" s="76"/>
      <x:c r="C32" s="76"/>
      <x:c r="D32" s="84"/>
      <x:c r="E32" s="72"/>
      <x:c r="F32" s="78"/>
      <x:c r="G32" s="72"/>
      <x:c r="H32" s="78"/>
      <x:c r="I32" s="72"/>
      <x:c r="J32" s="73" t="str">
        <x:f>IF(COUNTA(A32:I32)=0,"",UPPER(TRIM(A32))&amp;"|"&amp;UPPER(TRIM(B32))&amp;"|"&amp;UPPER(TRIM(G32)))</x:f>
      </x:c>
      <x:c r="K32" s="80" t="str">
        <x:f>IF(AND(ISNUMBER(D32),ISNUMBER(F32)),D32*F32,"")</x:f>
      </x:c>
      <x:c r="L32" s="73" t="str">
        <x:f>IF(COUNTA(A32:I32)=0,"",IF(OR(A32="",B32="",C32="",E32="",G32="",I32="",NOT(ISNUMBER(D32)),NOT(ISNUMBER(F32)),NOT(ISNUMBER(H32)),IFERROR(SEARCH("|",A32&amp;B32),0)&gt;0),"INPUT REVIEW",IF(OR(D32&lt;0,F32&lt;0,H32&lt;0),"INPUT REVIEW",IF(OR(UPPER(TRIM(A32))&lt;&gt;UPPER(TRIM('Start'!$B$8)),UPPER(TRIM(G32))&lt;&gt;UPPER(TRIM('Start'!$B$10))),"SCOPE REVIEW",IF(ABS(K32-H32)&gt;'Start'!$B$11,"ARITHMETIC REVIEW","READY")))))</x:f>
      </x:c>
      <x:c r="M32" s="73" t="str">
        <x:f>IF(COUNTA(A32:I32)=0,"",SUMPRODUCT(--($J$7:$J$106=J32)))</x:f>
      </x:c>
    </x:row>
    <x:row r="33" ht="30" customHeight="1">
      <x:c r="A33" s="76"/>
      <x:c r="B33" s="76"/>
      <x:c r="C33" s="76"/>
      <x:c r="D33" s="84"/>
      <x:c r="E33" s="72"/>
      <x:c r="F33" s="78"/>
      <x:c r="G33" s="72"/>
      <x:c r="H33" s="78"/>
      <x:c r="I33" s="72"/>
      <x:c r="J33" s="73" t="str">
        <x:f>IF(COUNTA(A33:I33)=0,"",UPPER(TRIM(A33))&amp;"|"&amp;UPPER(TRIM(B33))&amp;"|"&amp;UPPER(TRIM(G33)))</x:f>
      </x:c>
      <x:c r="K33" s="80" t="str">
        <x:f>IF(AND(ISNUMBER(D33),ISNUMBER(F33)),D33*F33,"")</x:f>
      </x:c>
      <x:c r="L33" s="73" t="str">
        <x:f>IF(COUNTA(A33:I33)=0,"",IF(OR(A33="",B33="",C33="",E33="",G33="",I33="",NOT(ISNUMBER(D33)),NOT(ISNUMBER(F33)),NOT(ISNUMBER(H33)),IFERROR(SEARCH("|",A33&amp;B33),0)&gt;0),"INPUT REVIEW",IF(OR(D33&lt;0,F33&lt;0,H33&lt;0),"INPUT REVIEW",IF(OR(UPPER(TRIM(A33))&lt;&gt;UPPER(TRIM('Start'!$B$8)),UPPER(TRIM(G33))&lt;&gt;UPPER(TRIM('Start'!$B$10))),"SCOPE REVIEW",IF(ABS(K33-H33)&gt;'Start'!$B$11,"ARITHMETIC REVIEW","READY")))))</x:f>
      </x:c>
      <x:c r="M33" s="73" t="str">
        <x:f>IF(COUNTA(A33:I33)=0,"",SUMPRODUCT(--($J$7:$J$106=J33)))</x:f>
      </x:c>
    </x:row>
    <x:row r="34" ht="30" customHeight="1">
      <x:c r="A34" s="76"/>
      <x:c r="B34" s="76"/>
      <x:c r="C34" s="76"/>
      <x:c r="D34" s="84"/>
      <x:c r="E34" s="72"/>
      <x:c r="F34" s="78"/>
      <x:c r="G34" s="72"/>
      <x:c r="H34" s="78"/>
      <x:c r="I34" s="72"/>
      <x:c r="J34" s="73" t="str">
        <x:f>IF(COUNTA(A34:I34)=0,"",UPPER(TRIM(A34))&amp;"|"&amp;UPPER(TRIM(B34))&amp;"|"&amp;UPPER(TRIM(G34)))</x:f>
      </x:c>
      <x:c r="K34" s="80" t="str">
        <x:f>IF(AND(ISNUMBER(D34),ISNUMBER(F34)),D34*F34,"")</x:f>
      </x:c>
      <x:c r="L34" s="73" t="str">
        <x:f>IF(COUNTA(A34:I34)=0,"",IF(OR(A34="",B34="",C34="",E34="",G34="",I34="",NOT(ISNUMBER(D34)),NOT(ISNUMBER(F34)),NOT(ISNUMBER(H34)),IFERROR(SEARCH("|",A34&amp;B34),0)&gt;0),"INPUT REVIEW",IF(OR(D34&lt;0,F34&lt;0,H34&lt;0),"INPUT REVIEW",IF(OR(UPPER(TRIM(A34))&lt;&gt;UPPER(TRIM('Start'!$B$8)),UPPER(TRIM(G34))&lt;&gt;UPPER(TRIM('Start'!$B$10))),"SCOPE REVIEW",IF(ABS(K34-H34)&gt;'Start'!$B$11,"ARITHMETIC REVIEW","READY")))))</x:f>
      </x:c>
      <x:c r="M34" s="73" t="str">
        <x:f>IF(COUNTA(A34:I34)=0,"",SUMPRODUCT(--($J$7:$J$106=J34)))</x:f>
      </x:c>
    </x:row>
    <x:row r="35" ht="30" customHeight="1">
      <x:c r="A35" s="76"/>
      <x:c r="B35" s="76"/>
      <x:c r="C35" s="76"/>
      <x:c r="D35" s="84"/>
      <x:c r="E35" s="72"/>
      <x:c r="F35" s="78"/>
      <x:c r="G35" s="72"/>
      <x:c r="H35" s="78"/>
      <x:c r="I35" s="72"/>
      <x:c r="J35" s="73" t="str">
        <x:f>IF(COUNTA(A35:I35)=0,"",UPPER(TRIM(A35))&amp;"|"&amp;UPPER(TRIM(B35))&amp;"|"&amp;UPPER(TRIM(G35)))</x:f>
      </x:c>
      <x:c r="K35" s="80" t="str">
        <x:f>IF(AND(ISNUMBER(D35),ISNUMBER(F35)),D35*F35,"")</x:f>
      </x:c>
      <x:c r="L35" s="73" t="str">
        <x:f>IF(COUNTA(A35:I35)=0,"",IF(OR(A35="",B35="",C35="",E35="",G35="",I35="",NOT(ISNUMBER(D35)),NOT(ISNUMBER(F35)),NOT(ISNUMBER(H35)),IFERROR(SEARCH("|",A35&amp;B35),0)&gt;0),"INPUT REVIEW",IF(OR(D35&lt;0,F35&lt;0,H35&lt;0),"INPUT REVIEW",IF(OR(UPPER(TRIM(A35))&lt;&gt;UPPER(TRIM('Start'!$B$8)),UPPER(TRIM(G35))&lt;&gt;UPPER(TRIM('Start'!$B$10))),"SCOPE REVIEW",IF(ABS(K35-H35)&gt;'Start'!$B$11,"ARITHMETIC REVIEW","READY")))))</x:f>
      </x:c>
      <x:c r="M35" s="73" t="str">
        <x:f>IF(COUNTA(A35:I35)=0,"",SUMPRODUCT(--($J$7:$J$106=J35)))</x:f>
      </x:c>
    </x:row>
    <x:row r="36" ht="30" customHeight="1">
      <x:c r="A36" s="76"/>
      <x:c r="B36" s="76"/>
      <x:c r="C36" s="76"/>
      <x:c r="D36" s="84"/>
      <x:c r="E36" s="72"/>
      <x:c r="F36" s="78"/>
      <x:c r="G36" s="72"/>
      <x:c r="H36" s="78"/>
      <x:c r="I36" s="72"/>
      <x:c r="J36" s="73" t="str">
        <x:f>IF(COUNTA(A36:I36)=0,"",UPPER(TRIM(A36))&amp;"|"&amp;UPPER(TRIM(B36))&amp;"|"&amp;UPPER(TRIM(G36)))</x:f>
      </x:c>
      <x:c r="K36" s="80" t="str">
        <x:f>IF(AND(ISNUMBER(D36),ISNUMBER(F36)),D36*F36,"")</x:f>
      </x:c>
      <x:c r="L36" s="73" t="str">
        <x:f>IF(COUNTA(A36:I36)=0,"",IF(OR(A36="",B36="",C36="",E36="",G36="",I36="",NOT(ISNUMBER(D36)),NOT(ISNUMBER(F36)),NOT(ISNUMBER(H36)),IFERROR(SEARCH("|",A36&amp;B36),0)&gt;0),"INPUT REVIEW",IF(OR(D36&lt;0,F36&lt;0,H36&lt;0),"INPUT REVIEW",IF(OR(UPPER(TRIM(A36))&lt;&gt;UPPER(TRIM('Start'!$B$8)),UPPER(TRIM(G36))&lt;&gt;UPPER(TRIM('Start'!$B$10))),"SCOPE REVIEW",IF(ABS(K36-H36)&gt;'Start'!$B$11,"ARITHMETIC REVIEW","READY")))))</x:f>
      </x:c>
      <x:c r="M36" s="73" t="str">
        <x:f>IF(COUNTA(A36:I36)=0,"",SUMPRODUCT(--($J$7:$J$106=J36)))</x:f>
      </x:c>
    </x:row>
    <x:row r="37" ht="30" customHeight="1">
      <x:c r="A37" s="76"/>
      <x:c r="B37" s="76"/>
      <x:c r="C37" s="76"/>
      <x:c r="D37" s="84"/>
      <x:c r="E37" s="72"/>
      <x:c r="F37" s="78"/>
      <x:c r="G37" s="72"/>
      <x:c r="H37" s="78"/>
      <x:c r="I37" s="72"/>
      <x:c r="J37" s="73" t="str">
        <x:f>IF(COUNTA(A37:I37)=0,"",UPPER(TRIM(A37))&amp;"|"&amp;UPPER(TRIM(B37))&amp;"|"&amp;UPPER(TRIM(G37)))</x:f>
      </x:c>
      <x:c r="K37" s="80" t="str">
        <x:f>IF(AND(ISNUMBER(D37),ISNUMBER(F37)),D37*F37,"")</x:f>
      </x:c>
      <x:c r="L37" s="73" t="str">
        <x:f>IF(COUNTA(A37:I37)=0,"",IF(OR(A37="",B37="",C37="",E37="",G37="",I37="",NOT(ISNUMBER(D37)),NOT(ISNUMBER(F37)),NOT(ISNUMBER(H37)),IFERROR(SEARCH("|",A37&amp;B37),0)&gt;0),"INPUT REVIEW",IF(OR(D37&lt;0,F37&lt;0,H37&lt;0),"INPUT REVIEW",IF(OR(UPPER(TRIM(A37))&lt;&gt;UPPER(TRIM('Start'!$B$8)),UPPER(TRIM(G37))&lt;&gt;UPPER(TRIM('Start'!$B$10))),"SCOPE REVIEW",IF(ABS(K37-H37)&gt;'Start'!$B$11,"ARITHMETIC REVIEW","READY")))))</x:f>
      </x:c>
      <x:c r="M37" s="73" t="str">
        <x:f>IF(COUNTA(A37:I37)=0,"",SUMPRODUCT(--($J$7:$J$106=J37)))</x:f>
      </x:c>
    </x:row>
    <x:row r="38" ht="30" customHeight="1">
      <x:c r="A38" s="76"/>
      <x:c r="B38" s="76"/>
      <x:c r="C38" s="76"/>
      <x:c r="D38" s="84"/>
      <x:c r="E38" s="72"/>
      <x:c r="F38" s="78"/>
      <x:c r="G38" s="72"/>
      <x:c r="H38" s="78"/>
      <x:c r="I38" s="72"/>
      <x:c r="J38" s="73" t="str">
        <x:f>IF(COUNTA(A38:I38)=0,"",UPPER(TRIM(A38))&amp;"|"&amp;UPPER(TRIM(B38))&amp;"|"&amp;UPPER(TRIM(G38)))</x:f>
      </x:c>
      <x:c r="K38" s="80" t="str">
        <x:f>IF(AND(ISNUMBER(D38),ISNUMBER(F38)),D38*F38,"")</x:f>
      </x:c>
      <x:c r="L38" s="73" t="str">
        <x:f>IF(COUNTA(A38:I38)=0,"",IF(OR(A38="",B38="",C38="",E38="",G38="",I38="",NOT(ISNUMBER(D38)),NOT(ISNUMBER(F38)),NOT(ISNUMBER(H38)),IFERROR(SEARCH("|",A38&amp;B38),0)&gt;0),"INPUT REVIEW",IF(OR(D38&lt;0,F38&lt;0,H38&lt;0),"INPUT REVIEW",IF(OR(UPPER(TRIM(A38))&lt;&gt;UPPER(TRIM('Start'!$B$8)),UPPER(TRIM(G38))&lt;&gt;UPPER(TRIM('Start'!$B$10))),"SCOPE REVIEW",IF(ABS(K38-H38)&gt;'Start'!$B$11,"ARITHMETIC REVIEW","READY")))))</x:f>
      </x:c>
      <x:c r="M38" s="73" t="str">
        <x:f>IF(COUNTA(A38:I38)=0,"",SUMPRODUCT(--($J$7:$J$106=J38)))</x:f>
      </x:c>
    </x:row>
    <x:row r="39" ht="30" customHeight="1">
      <x:c r="A39" s="76"/>
      <x:c r="B39" s="76"/>
      <x:c r="C39" s="76"/>
      <x:c r="D39" s="84"/>
      <x:c r="E39" s="72"/>
      <x:c r="F39" s="78"/>
      <x:c r="G39" s="72"/>
      <x:c r="H39" s="78"/>
      <x:c r="I39" s="72"/>
      <x:c r="J39" s="73" t="str">
        <x:f>IF(COUNTA(A39:I39)=0,"",UPPER(TRIM(A39))&amp;"|"&amp;UPPER(TRIM(B39))&amp;"|"&amp;UPPER(TRIM(G39)))</x:f>
      </x:c>
      <x:c r="K39" s="80" t="str">
        <x:f>IF(AND(ISNUMBER(D39),ISNUMBER(F39)),D39*F39,"")</x:f>
      </x:c>
      <x:c r="L39" s="73" t="str">
        <x:f>IF(COUNTA(A39:I39)=0,"",IF(OR(A39="",B39="",C39="",E39="",G39="",I39="",NOT(ISNUMBER(D39)),NOT(ISNUMBER(F39)),NOT(ISNUMBER(H39)),IFERROR(SEARCH("|",A39&amp;B39),0)&gt;0),"INPUT REVIEW",IF(OR(D39&lt;0,F39&lt;0,H39&lt;0),"INPUT REVIEW",IF(OR(UPPER(TRIM(A39))&lt;&gt;UPPER(TRIM('Start'!$B$8)),UPPER(TRIM(G39))&lt;&gt;UPPER(TRIM('Start'!$B$10))),"SCOPE REVIEW",IF(ABS(K39-H39)&gt;'Start'!$B$11,"ARITHMETIC REVIEW","READY")))))</x:f>
      </x:c>
      <x:c r="M39" s="73" t="str">
        <x:f>IF(COUNTA(A39:I39)=0,"",SUMPRODUCT(--($J$7:$J$106=J39)))</x:f>
      </x:c>
    </x:row>
    <x:row r="40" ht="30" customHeight="1">
      <x:c r="A40" s="76"/>
      <x:c r="B40" s="76"/>
      <x:c r="C40" s="76"/>
      <x:c r="D40" s="84"/>
      <x:c r="E40" s="72"/>
      <x:c r="F40" s="78"/>
      <x:c r="G40" s="72"/>
      <x:c r="H40" s="78"/>
      <x:c r="I40" s="72"/>
      <x:c r="J40" s="73" t="str">
        <x:f>IF(COUNTA(A40:I40)=0,"",UPPER(TRIM(A40))&amp;"|"&amp;UPPER(TRIM(B40))&amp;"|"&amp;UPPER(TRIM(G40)))</x:f>
      </x:c>
      <x:c r="K40" s="80" t="str">
        <x:f>IF(AND(ISNUMBER(D40),ISNUMBER(F40)),D40*F40,"")</x:f>
      </x:c>
      <x:c r="L40" s="73" t="str">
        <x:f>IF(COUNTA(A40:I40)=0,"",IF(OR(A40="",B40="",C40="",E40="",G40="",I40="",NOT(ISNUMBER(D40)),NOT(ISNUMBER(F40)),NOT(ISNUMBER(H40)),IFERROR(SEARCH("|",A40&amp;B40),0)&gt;0),"INPUT REVIEW",IF(OR(D40&lt;0,F40&lt;0,H40&lt;0),"INPUT REVIEW",IF(OR(UPPER(TRIM(A40))&lt;&gt;UPPER(TRIM('Start'!$B$8)),UPPER(TRIM(G40))&lt;&gt;UPPER(TRIM('Start'!$B$10))),"SCOPE REVIEW",IF(ABS(K40-H40)&gt;'Start'!$B$11,"ARITHMETIC REVIEW","READY")))))</x:f>
      </x:c>
      <x:c r="M40" s="73" t="str">
        <x:f>IF(COUNTA(A40:I40)=0,"",SUMPRODUCT(--($J$7:$J$106=J40)))</x:f>
      </x:c>
    </x:row>
    <x:row r="41" ht="30" customHeight="1">
      <x:c r="A41" s="76"/>
      <x:c r="B41" s="76"/>
      <x:c r="C41" s="76"/>
      <x:c r="D41" s="84"/>
      <x:c r="E41" s="72"/>
      <x:c r="F41" s="78"/>
      <x:c r="G41" s="72"/>
      <x:c r="H41" s="78"/>
      <x:c r="I41" s="72"/>
      <x:c r="J41" s="73" t="str">
        <x:f>IF(COUNTA(A41:I41)=0,"",UPPER(TRIM(A41))&amp;"|"&amp;UPPER(TRIM(B41))&amp;"|"&amp;UPPER(TRIM(G41)))</x:f>
      </x:c>
      <x:c r="K41" s="80" t="str">
        <x:f>IF(AND(ISNUMBER(D41),ISNUMBER(F41)),D41*F41,"")</x:f>
      </x:c>
      <x:c r="L41" s="73" t="str">
        <x:f>IF(COUNTA(A41:I41)=0,"",IF(OR(A41="",B41="",C41="",E41="",G41="",I41="",NOT(ISNUMBER(D41)),NOT(ISNUMBER(F41)),NOT(ISNUMBER(H41)),IFERROR(SEARCH("|",A41&amp;B41),0)&gt;0),"INPUT REVIEW",IF(OR(D41&lt;0,F41&lt;0,H41&lt;0),"INPUT REVIEW",IF(OR(UPPER(TRIM(A41))&lt;&gt;UPPER(TRIM('Start'!$B$8)),UPPER(TRIM(G41))&lt;&gt;UPPER(TRIM('Start'!$B$10))),"SCOPE REVIEW",IF(ABS(K41-H41)&gt;'Start'!$B$11,"ARITHMETIC REVIEW","READY")))))</x:f>
      </x:c>
      <x:c r="M41" s="73" t="str">
        <x:f>IF(COUNTA(A41:I41)=0,"",SUMPRODUCT(--($J$7:$J$106=J41)))</x:f>
      </x:c>
    </x:row>
    <x:row r="42" ht="30" customHeight="1">
      <x:c r="A42" s="76"/>
      <x:c r="B42" s="76"/>
      <x:c r="C42" s="76"/>
      <x:c r="D42" s="84"/>
      <x:c r="E42" s="72"/>
      <x:c r="F42" s="78"/>
      <x:c r="G42" s="72"/>
      <x:c r="H42" s="78"/>
      <x:c r="I42" s="72"/>
      <x:c r="J42" s="73" t="str">
        <x:f>IF(COUNTA(A42:I42)=0,"",UPPER(TRIM(A42))&amp;"|"&amp;UPPER(TRIM(B42))&amp;"|"&amp;UPPER(TRIM(G42)))</x:f>
      </x:c>
      <x:c r="K42" s="80" t="str">
        <x:f>IF(AND(ISNUMBER(D42),ISNUMBER(F42)),D42*F42,"")</x:f>
      </x:c>
      <x:c r="L42" s="73" t="str">
        <x:f>IF(COUNTA(A42:I42)=0,"",IF(OR(A42="",B42="",C42="",E42="",G42="",I42="",NOT(ISNUMBER(D42)),NOT(ISNUMBER(F42)),NOT(ISNUMBER(H42)),IFERROR(SEARCH("|",A42&amp;B42),0)&gt;0),"INPUT REVIEW",IF(OR(D42&lt;0,F42&lt;0,H42&lt;0),"INPUT REVIEW",IF(OR(UPPER(TRIM(A42))&lt;&gt;UPPER(TRIM('Start'!$B$8)),UPPER(TRIM(G42))&lt;&gt;UPPER(TRIM('Start'!$B$10))),"SCOPE REVIEW",IF(ABS(K42-H42)&gt;'Start'!$B$11,"ARITHMETIC REVIEW","READY")))))</x:f>
      </x:c>
      <x:c r="M42" s="73" t="str">
        <x:f>IF(COUNTA(A42:I42)=0,"",SUMPRODUCT(--($J$7:$J$106=J42)))</x:f>
      </x:c>
    </x:row>
    <x:row r="43" ht="30" customHeight="1">
      <x:c r="A43" s="76"/>
      <x:c r="B43" s="76"/>
      <x:c r="C43" s="76"/>
      <x:c r="D43" s="84"/>
      <x:c r="E43" s="72"/>
      <x:c r="F43" s="78"/>
      <x:c r="G43" s="72"/>
      <x:c r="H43" s="78"/>
      <x:c r="I43" s="72"/>
      <x:c r="J43" s="73" t="str">
        <x:f>IF(COUNTA(A43:I43)=0,"",UPPER(TRIM(A43))&amp;"|"&amp;UPPER(TRIM(B43))&amp;"|"&amp;UPPER(TRIM(G43)))</x:f>
      </x:c>
      <x:c r="K43" s="80" t="str">
        <x:f>IF(AND(ISNUMBER(D43),ISNUMBER(F43)),D43*F43,"")</x:f>
      </x:c>
      <x:c r="L43" s="73" t="str">
        <x:f>IF(COUNTA(A43:I43)=0,"",IF(OR(A43="",B43="",C43="",E43="",G43="",I43="",NOT(ISNUMBER(D43)),NOT(ISNUMBER(F43)),NOT(ISNUMBER(H43)),IFERROR(SEARCH("|",A43&amp;B43),0)&gt;0),"INPUT REVIEW",IF(OR(D43&lt;0,F43&lt;0,H43&lt;0),"INPUT REVIEW",IF(OR(UPPER(TRIM(A43))&lt;&gt;UPPER(TRIM('Start'!$B$8)),UPPER(TRIM(G43))&lt;&gt;UPPER(TRIM('Start'!$B$10))),"SCOPE REVIEW",IF(ABS(K43-H43)&gt;'Start'!$B$11,"ARITHMETIC REVIEW","READY")))))</x:f>
      </x:c>
      <x:c r="M43" s="73" t="str">
        <x:f>IF(COUNTA(A43:I43)=0,"",SUMPRODUCT(--($J$7:$J$106=J43)))</x:f>
      </x:c>
    </x:row>
    <x:row r="44" ht="30" customHeight="1">
      <x:c r="A44" s="76"/>
      <x:c r="B44" s="76"/>
      <x:c r="C44" s="76"/>
      <x:c r="D44" s="84"/>
      <x:c r="E44" s="72"/>
      <x:c r="F44" s="78"/>
      <x:c r="G44" s="72"/>
      <x:c r="H44" s="78"/>
      <x:c r="I44" s="72"/>
      <x:c r="J44" s="73" t="str">
        <x:f>IF(COUNTA(A44:I44)=0,"",UPPER(TRIM(A44))&amp;"|"&amp;UPPER(TRIM(B44))&amp;"|"&amp;UPPER(TRIM(G44)))</x:f>
      </x:c>
      <x:c r="K44" s="80" t="str">
        <x:f>IF(AND(ISNUMBER(D44),ISNUMBER(F44)),D44*F44,"")</x:f>
      </x:c>
      <x:c r="L44" s="73" t="str">
        <x:f>IF(COUNTA(A44:I44)=0,"",IF(OR(A44="",B44="",C44="",E44="",G44="",I44="",NOT(ISNUMBER(D44)),NOT(ISNUMBER(F44)),NOT(ISNUMBER(H44)),IFERROR(SEARCH("|",A44&amp;B44),0)&gt;0),"INPUT REVIEW",IF(OR(D44&lt;0,F44&lt;0,H44&lt;0),"INPUT REVIEW",IF(OR(UPPER(TRIM(A44))&lt;&gt;UPPER(TRIM('Start'!$B$8)),UPPER(TRIM(G44))&lt;&gt;UPPER(TRIM('Start'!$B$10))),"SCOPE REVIEW",IF(ABS(K44-H44)&gt;'Start'!$B$11,"ARITHMETIC REVIEW","READY")))))</x:f>
      </x:c>
      <x:c r="M44" s="73" t="str">
        <x:f>IF(COUNTA(A44:I44)=0,"",SUMPRODUCT(--($J$7:$J$106=J44)))</x:f>
      </x:c>
    </x:row>
    <x:row r="45" ht="30" customHeight="1">
      <x:c r="A45" s="76"/>
      <x:c r="B45" s="76"/>
      <x:c r="C45" s="76"/>
      <x:c r="D45" s="84"/>
      <x:c r="E45" s="72"/>
      <x:c r="F45" s="78"/>
      <x:c r="G45" s="72"/>
      <x:c r="H45" s="78"/>
      <x:c r="I45" s="72"/>
      <x:c r="J45" s="73" t="str">
        <x:f>IF(COUNTA(A45:I45)=0,"",UPPER(TRIM(A45))&amp;"|"&amp;UPPER(TRIM(B45))&amp;"|"&amp;UPPER(TRIM(G45)))</x:f>
      </x:c>
      <x:c r="K45" s="80" t="str">
        <x:f>IF(AND(ISNUMBER(D45),ISNUMBER(F45)),D45*F45,"")</x:f>
      </x:c>
      <x:c r="L45" s="73" t="str">
        <x:f>IF(COUNTA(A45:I45)=0,"",IF(OR(A45="",B45="",C45="",E45="",G45="",I45="",NOT(ISNUMBER(D45)),NOT(ISNUMBER(F45)),NOT(ISNUMBER(H45)),IFERROR(SEARCH("|",A45&amp;B45),0)&gt;0),"INPUT REVIEW",IF(OR(D45&lt;0,F45&lt;0,H45&lt;0),"INPUT REVIEW",IF(OR(UPPER(TRIM(A45))&lt;&gt;UPPER(TRIM('Start'!$B$8)),UPPER(TRIM(G45))&lt;&gt;UPPER(TRIM('Start'!$B$10))),"SCOPE REVIEW",IF(ABS(K45-H45)&gt;'Start'!$B$11,"ARITHMETIC REVIEW","READY")))))</x:f>
      </x:c>
      <x:c r="M45" s="73" t="str">
        <x:f>IF(COUNTA(A45:I45)=0,"",SUMPRODUCT(--($J$7:$J$106=J45)))</x:f>
      </x:c>
    </x:row>
    <x:row r="46" ht="30" customHeight="1">
      <x:c r="A46" s="76"/>
      <x:c r="B46" s="76"/>
      <x:c r="C46" s="76"/>
      <x:c r="D46" s="84"/>
      <x:c r="E46" s="72"/>
      <x:c r="F46" s="78"/>
      <x:c r="G46" s="72"/>
      <x:c r="H46" s="78"/>
      <x:c r="I46" s="72"/>
      <x:c r="J46" s="73" t="str">
        <x:f>IF(COUNTA(A46:I46)=0,"",UPPER(TRIM(A46))&amp;"|"&amp;UPPER(TRIM(B46))&amp;"|"&amp;UPPER(TRIM(G46)))</x:f>
      </x:c>
      <x:c r="K46" s="80" t="str">
        <x:f>IF(AND(ISNUMBER(D46),ISNUMBER(F46)),D46*F46,"")</x:f>
      </x:c>
      <x:c r="L46" s="73" t="str">
        <x:f>IF(COUNTA(A46:I46)=0,"",IF(OR(A46="",B46="",C46="",E46="",G46="",I46="",NOT(ISNUMBER(D46)),NOT(ISNUMBER(F46)),NOT(ISNUMBER(H46)),IFERROR(SEARCH("|",A46&amp;B46),0)&gt;0),"INPUT REVIEW",IF(OR(D46&lt;0,F46&lt;0,H46&lt;0),"INPUT REVIEW",IF(OR(UPPER(TRIM(A46))&lt;&gt;UPPER(TRIM('Start'!$B$8)),UPPER(TRIM(G46))&lt;&gt;UPPER(TRIM('Start'!$B$10))),"SCOPE REVIEW",IF(ABS(K46-H46)&gt;'Start'!$B$11,"ARITHMETIC REVIEW","READY")))))</x:f>
      </x:c>
      <x:c r="M46" s="73" t="str">
        <x:f>IF(COUNTA(A46:I46)=0,"",SUMPRODUCT(--($J$7:$J$106=J46)))</x:f>
      </x:c>
    </x:row>
    <x:row r="47" ht="30" customHeight="1">
      <x:c r="A47" s="76"/>
      <x:c r="B47" s="76"/>
      <x:c r="C47" s="76"/>
      <x:c r="D47" s="84"/>
      <x:c r="E47" s="72"/>
      <x:c r="F47" s="78"/>
      <x:c r="G47" s="72"/>
      <x:c r="H47" s="78"/>
      <x:c r="I47" s="72"/>
      <x:c r="J47" s="73" t="str">
        <x:f>IF(COUNTA(A47:I47)=0,"",UPPER(TRIM(A47))&amp;"|"&amp;UPPER(TRIM(B47))&amp;"|"&amp;UPPER(TRIM(G47)))</x:f>
      </x:c>
      <x:c r="K47" s="80" t="str">
        <x:f>IF(AND(ISNUMBER(D47),ISNUMBER(F47)),D47*F47,"")</x:f>
      </x:c>
      <x:c r="L47" s="73" t="str">
        <x:f>IF(COUNTA(A47:I47)=0,"",IF(OR(A47="",B47="",C47="",E47="",G47="",I47="",NOT(ISNUMBER(D47)),NOT(ISNUMBER(F47)),NOT(ISNUMBER(H47)),IFERROR(SEARCH("|",A47&amp;B47),0)&gt;0),"INPUT REVIEW",IF(OR(D47&lt;0,F47&lt;0,H47&lt;0),"INPUT REVIEW",IF(OR(UPPER(TRIM(A47))&lt;&gt;UPPER(TRIM('Start'!$B$8)),UPPER(TRIM(G47))&lt;&gt;UPPER(TRIM('Start'!$B$10))),"SCOPE REVIEW",IF(ABS(K47-H47)&gt;'Start'!$B$11,"ARITHMETIC REVIEW","READY")))))</x:f>
      </x:c>
      <x:c r="M47" s="73" t="str">
        <x:f>IF(COUNTA(A47:I47)=0,"",SUMPRODUCT(--($J$7:$J$106=J47)))</x:f>
      </x:c>
    </x:row>
    <x:row r="48" ht="30" customHeight="1">
      <x:c r="A48" s="76"/>
      <x:c r="B48" s="76"/>
      <x:c r="C48" s="76"/>
      <x:c r="D48" s="84"/>
      <x:c r="E48" s="72"/>
      <x:c r="F48" s="78"/>
      <x:c r="G48" s="72"/>
      <x:c r="H48" s="78"/>
      <x:c r="I48" s="72"/>
      <x:c r="J48" s="73" t="str">
        <x:f>IF(COUNTA(A48:I48)=0,"",UPPER(TRIM(A48))&amp;"|"&amp;UPPER(TRIM(B48))&amp;"|"&amp;UPPER(TRIM(G48)))</x:f>
      </x:c>
      <x:c r="K48" s="80" t="str">
        <x:f>IF(AND(ISNUMBER(D48),ISNUMBER(F48)),D48*F48,"")</x:f>
      </x:c>
      <x:c r="L48" s="73" t="str">
        <x:f>IF(COUNTA(A48:I48)=0,"",IF(OR(A48="",B48="",C48="",E48="",G48="",I48="",NOT(ISNUMBER(D48)),NOT(ISNUMBER(F48)),NOT(ISNUMBER(H48)),IFERROR(SEARCH("|",A48&amp;B48),0)&gt;0),"INPUT REVIEW",IF(OR(D48&lt;0,F48&lt;0,H48&lt;0),"INPUT REVIEW",IF(OR(UPPER(TRIM(A48))&lt;&gt;UPPER(TRIM('Start'!$B$8)),UPPER(TRIM(G48))&lt;&gt;UPPER(TRIM('Start'!$B$10))),"SCOPE REVIEW",IF(ABS(K48-H48)&gt;'Start'!$B$11,"ARITHMETIC REVIEW","READY")))))</x:f>
      </x:c>
      <x:c r="M48" s="73" t="str">
        <x:f>IF(COUNTA(A48:I48)=0,"",SUMPRODUCT(--($J$7:$J$106=J48)))</x:f>
      </x:c>
    </x:row>
    <x:row r="49" ht="30" customHeight="1">
      <x:c r="A49" s="76"/>
      <x:c r="B49" s="76"/>
      <x:c r="C49" s="76"/>
      <x:c r="D49" s="84"/>
      <x:c r="E49" s="72"/>
      <x:c r="F49" s="78"/>
      <x:c r="G49" s="72"/>
      <x:c r="H49" s="78"/>
      <x:c r="I49" s="72"/>
      <x:c r="J49" s="73" t="str">
        <x:f>IF(COUNTA(A49:I49)=0,"",UPPER(TRIM(A49))&amp;"|"&amp;UPPER(TRIM(B49))&amp;"|"&amp;UPPER(TRIM(G49)))</x:f>
      </x:c>
      <x:c r="K49" s="80" t="str">
        <x:f>IF(AND(ISNUMBER(D49),ISNUMBER(F49)),D49*F49,"")</x:f>
      </x:c>
      <x:c r="L49" s="73" t="str">
        <x:f>IF(COUNTA(A49:I49)=0,"",IF(OR(A49="",B49="",C49="",E49="",G49="",I49="",NOT(ISNUMBER(D49)),NOT(ISNUMBER(F49)),NOT(ISNUMBER(H49)),IFERROR(SEARCH("|",A49&amp;B49),0)&gt;0),"INPUT REVIEW",IF(OR(D49&lt;0,F49&lt;0,H49&lt;0),"INPUT REVIEW",IF(OR(UPPER(TRIM(A49))&lt;&gt;UPPER(TRIM('Start'!$B$8)),UPPER(TRIM(G49))&lt;&gt;UPPER(TRIM('Start'!$B$10))),"SCOPE REVIEW",IF(ABS(K49-H49)&gt;'Start'!$B$11,"ARITHMETIC REVIEW","READY")))))</x:f>
      </x:c>
      <x:c r="M49" s="73" t="str">
        <x:f>IF(COUNTA(A49:I49)=0,"",SUMPRODUCT(--($J$7:$J$106=J49)))</x:f>
      </x:c>
    </x:row>
    <x:row r="50" ht="30" customHeight="1">
      <x:c r="A50" s="76"/>
      <x:c r="B50" s="76"/>
      <x:c r="C50" s="76"/>
      <x:c r="D50" s="84"/>
      <x:c r="E50" s="72"/>
      <x:c r="F50" s="78"/>
      <x:c r="G50" s="72"/>
      <x:c r="H50" s="78"/>
      <x:c r="I50" s="72"/>
      <x:c r="J50" s="73" t="str">
        <x:f>IF(COUNTA(A50:I50)=0,"",UPPER(TRIM(A50))&amp;"|"&amp;UPPER(TRIM(B50))&amp;"|"&amp;UPPER(TRIM(G50)))</x:f>
      </x:c>
      <x:c r="K50" s="80" t="str">
        <x:f>IF(AND(ISNUMBER(D50),ISNUMBER(F50)),D50*F50,"")</x:f>
      </x:c>
      <x:c r="L50" s="73" t="str">
        <x:f>IF(COUNTA(A50:I50)=0,"",IF(OR(A50="",B50="",C50="",E50="",G50="",I50="",NOT(ISNUMBER(D50)),NOT(ISNUMBER(F50)),NOT(ISNUMBER(H50)),IFERROR(SEARCH("|",A50&amp;B50),0)&gt;0),"INPUT REVIEW",IF(OR(D50&lt;0,F50&lt;0,H50&lt;0),"INPUT REVIEW",IF(OR(UPPER(TRIM(A50))&lt;&gt;UPPER(TRIM('Start'!$B$8)),UPPER(TRIM(G50))&lt;&gt;UPPER(TRIM('Start'!$B$10))),"SCOPE REVIEW",IF(ABS(K50-H50)&gt;'Start'!$B$11,"ARITHMETIC REVIEW","READY")))))</x:f>
      </x:c>
      <x:c r="M50" s="73" t="str">
        <x:f>IF(COUNTA(A50:I50)=0,"",SUMPRODUCT(--($J$7:$J$106=J50)))</x:f>
      </x:c>
    </x:row>
    <x:row r="51" ht="30" customHeight="1">
      <x:c r="A51" s="76"/>
      <x:c r="B51" s="76"/>
      <x:c r="C51" s="76"/>
      <x:c r="D51" s="84"/>
      <x:c r="E51" s="72"/>
      <x:c r="F51" s="78"/>
      <x:c r="G51" s="72"/>
      <x:c r="H51" s="78"/>
      <x:c r="I51" s="72"/>
      <x:c r="J51" s="73" t="str">
        <x:f>IF(COUNTA(A51:I51)=0,"",UPPER(TRIM(A51))&amp;"|"&amp;UPPER(TRIM(B51))&amp;"|"&amp;UPPER(TRIM(G51)))</x:f>
      </x:c>
      <x:c r="K51" s="80" t="str">
        <x:f>IF(AND(ISNUMBER(D51),ISNUMBER(F51)),D51*F51,"")</x:f>
      </x:c>
      <x:c r="L51" s="73" t="str">
        <x:f>IF(COUNTA(A51:I51)=0,"",IF(OR(A51="",B51="",C51="",E51="",G51="",I51="",NOT(ISNUMBER(D51)),NOT(ISNUMBER(F51)),NOT(ISNUMBER(H51)),IFERROR(SEARCH("|",A51&amp;B51),0)&gt;0),"INPUT REVIEW",IF(OR(D51&lt;0,F51&lt;0,H51&lt;0),"INPUT REVIEW",IF(OR(UPPER(TRIM(A51))&lt;&gt;UPPER(TRIM('Start'!$B$8)),UPPER(TRIM(G51))&lt;&gt;UPPER(TRIM('Start'!$B$10))),"SCOPE REVIEW",IF(ABS(K51-H51)&gt;'Start'!$B$11,"ARITHMETIC REVIEW","READY")))))</x:f>
      </x:c>
      <x:c r="M51" s="73" t="str">
        <x:f>IF(COUNTA(A51:I51)=0,"",SUMPRODUCT(--($J$7:$J$106=J51)))</x:f>
      </x:c>
    </x:row>
    <x:row r="52" ht="30" customHeight="1">
      <x:c r="A52" s="76"/>
      <x:c r="B52" s="76"/>
      <x:c r="C52" s="76"/>
      <x:c r="D52" s="84"/>
      <x:c r="E52" s="72"/>
      <x:c r="F52" s="78"/>
      <x:c r="G52" s="72"/>
      <x:c r="H52" s="78"/>
      <x:c r="I52" s="72"/>
      <x:c r="J52" s="73" t="str">
        <x:f>IF(COUNTA(A52:I52)=0,"",UPPER(TRIM(A52))&amp;"|"&amp;UPPER(TRIM(B52))&amp;"|"&amp;UPPER(TRIM(G52)))</x:f>
      </x:c>
      <x:c r="K52" s="80" t="str">
        <x:f>IF(AND(ISNUMBER(D52),ISNUMBER(F52)),D52*F52,"")</x:f>
      </x:c>
      <x:c r="L52" s="73" t="str">
        <x:f>IF(COUNTA(A52:I52)=0,"",IF(OR(A52="",B52="",C52="",E52="",G52="",I52="",NOT(ISNUMBER(D52)),NOT(ISNUMBER(F52)),NOT(ISNUMBER(H52)),IFERROR(SEARCH("|",A52&amp;B52),0)&gt;0),"INPUT REVIEW",IF(OR(D52&lt;0,F52&lt;0,H52&lt;0),"INPUT REVIEW",IF(OR(UPPER(TRIM(A52))&lt;&gt;UPPER(TRIM('Start'!$B$8)),UPPER(TRIM(G52))&lt;&gt;UPPER(TRIM('Start'!$B$10))),"SCOPE REVIEW",IF(ABS(K52-H52)&gt;'Start'!$B$11,"ARITHMETIC REVIEW","READY")))))</x:f>
      </x:c>
      <x:c r="M52" s="73" t="str">
        <x:f>IF(COUNTA(A52:I52)=0,"",SUMPRODUCT(--($J$7:$J$106=J52)))</x:f>
      </x:c>
    </x:row>
    <x:row r="53" ht="30" customHeight="1">
      <x:c r="A53" s="76"/>
      <x:c r="B53" s="76"/>
      <x:c r="C53" s="76"/>
      <x:c r="D53" s="84"/>
      <x:c r="E53" s="72"/>
      <x:c r="F53" s="78"/>
      <x:c r="G53" s="72"/>
      <x:c r="H53" s="78"/>
      <x:c r="I53" s="72"/>
      <x:c r="J53" s="73" t="str">
        <x:f>IF(COUNTA(A53:I53)=0,"",UPPER(TRIM(A53))&amp;"|"&amp;UPPER(TRIM(B53))&amp;"|"&amp;UPPER(TRIM(G53)))</x:f>
      </x:c>
      <x:c r="K53" s="80" t="str">
        <x:f>IF(AND(ISNUMBER(D53),ISNUMBER(F53)),D53*F53,"")</x:f>
      </x:c>
      <x:c r="L53" s="73" t="str">
        <x:f>IF(COUNTA(A53:I53)=0,"",IF(OR(A53="",B53="",C53="",E53="",G53="",I53="",NOT(ISNUMBER(D53)),NOT(ISNUMBER(F53)),NOT(ISNUMBER(H53)),IFERROR(SEARCH("|",A53&amp;B53),0)&gt;0),"INPUT REVIEW",IF(OR(D53&lt;0,F53&lt;0,H53&lt;0),"INPUT REVIEW",IF(OR(UPPER(TRIM(A53))&lt;&gt;UPPER(TRIM('Start'!$B$8)),UPPER(TRIM(G53))&lt;&gt;UPPER(TRIM('Start'!$B$10))),"SCOPE REVIEW",IF(ABS(K53-H53)&gt;'Start'!$B$11,"ARITHMETIC REVIEW","READY")))))</x:f>
      </x:c>
      <x:c r="M53" s="73" t="str">
        <x:f>IF(COUNTA(A53:I53)=0,"",SUMPRODUCT(--($J$7:$J$106=J53)))</x:f>
      </x:c>
    </x:row>
    <x:row r="54" ht="30" customHeight="1">
      <x:c r="A54" s="76"/>
      <x:c r="B54" s="76"/>
      <x:c r="C54" s="76"/>
      <x:c r="D54" s="84"/>
      <x:c r="E54" s="72"/>
      <x:c r="F54" s="78"/>
      <x:c r="G54" s="72"/>
      <x:c r="H54" s="78"/>
      <x:c r="I54" s="72"/>
      <x:c r="J54" s="73" t="str">
        <x:f>IF(COUNTA(A54:I54)=0,"",UPPER(TRIM(A54))&amp;"|"&amp;UPPER(TRIM(B54))&amp;"|"&amp;UPPER(TRIM(G54)))</x:f>
      </x:c>
      <x:c r="K54" s="80" t="str">
        <x:f>IF(AND(ISNUMBER(D54),ISNUMBER(F54)),D54*F54,"")</x:f>
      </x:c>
      <x:c r="L54" s="73" t="str">
        <x:f>IF(COUNTA(A54:I54)=0,"",IF(OR(A54="",B54="",C54="",E54="",G54="",I54="",NOT(ISNUMBER(D54)),NOT(ISNUMBER(F54)),NOT(ISNUMBER(H54)),IFERROR(SEARCH("|",A54&amp;B54),0)&gt;0),"INPUT REVIEW",IF(OR(D54&lt;0,F54&lt;0,H54&lt;0),"INPUT REVIEW",IF(OR(UPPER(TRIM(A54))&lt;&gt;UPPER(TRIM('Start'!$B$8)),UPPER(TRIM(G54))&lt;&gt;UPPER(TRIM('Start'!$B$10))),"SCOPE REVIEW",IF(ABS(K54-H54)&gt;'Start'!$B$11,"ARITHMETIC REVIEW","READY")))))</x:f>
      </x:c>
      <x:c r="M54" s="73" t="str">
        <x:f>IF(COUNTA(A54:I54)=0,"",SUMPRODUCT(--($J$7:$J$106=J54)))</x:f>
      </x:c>
    </x:row>
    <x:row r="55" ht="30" customHeight="1">
      <x:c r="A55" s="76"/>
      <x:c r="B55" s="76"/>
      <x:c r="C55" s="76"/>
      <x:c r="D55" s="84"/>
      <x:c r="E55" s="72"/>
      <x:c r="F55" s="78"/>
      <x:c r="G55" s="72"/>
      <x:c r="H55" s="78"/>
      <x:c r="I55" s="72"/>
      <x:c r="J55" s="73" t="str">
        <x:f>IF(COUNTA(A55:I55)=0,"",UPPER(TRIM(A55))&amp;"|"&amp;UPPER(TRIM(B55))&amp;"|"&amp;UPPER(TRIM(G55)))</x:f>
      </x:c>
      <x:c r="K55" s="80" t="str">
        <x:f>IF(AND(ISNUMBER(D55),ISNUMBER(F55)),D55*F55,"")</x:f>
      </x:c>
      <x:c r="L55" s="73" t="str">
        <x:f>IF(COUNTA(A55:I55)=0,"",IF(OR(A55="",B55="",C55="",E55="",G55="",I55="",NOT(ISNUMBER(D55)),NOT(ISNUMBER(F55)),NOT(ISNUMBER(H55)),IFERROR(SEARCH("|",A55&amp;B55),0)&gt;0),"INPUT REVIEW",IF(OR(D55&lt;0,F55&lt;0,H55&lt;0),"INPUT REVIEW",IF(OR(UPPER(TRIM(A55))&lt;&gt;UPPER(TRIM('Start'!$B$8)),UPPER(TRIM(G55))&lt;&gt;UPPER(TRIM('Start'!$B$10))),"SCOPE REVIEW",IF(ABS(K55-H55)&gt;'Start'!$B$11,"ARITHMETIC REVIEW","READY")))))</x:f>
      </x:c>
      <x:c r="M55" s="73" t="str">
        <x:f>IF(COUNTA(A55:I55)=0,"",SUMPRODUCT(--($J$7:$J$106=J55)))</x:f>
      </x:c>
    </x:row>
    <x:row r="56" ht="30" customHeight="1">
      <x:c r="A56" s="76"/>
      <x:c r="B56" s="76"/>
      <x:c r="C56" s="76"/>
      <x:c r="D56" s="84"/>
      <x:c r="E56" s="72"/>
      <x:c r="F56" s="78"/>
      <x:c r="G56" s="72"/>
      <x:c r="H56" s="78"/>
      <x:c r="I56" s="72"/>
      <x:c r="J56" s="73" t="str">
        <x:f>IF(COUNTA(A56:I56)=0,"",UPPER(TRIM(A56))&amp;"|"&amp;UPPER(TRIM(B56))&amp;"|"&amp;UPPER(TRIM(G56)))</x:f>
      </x:c>
      <x:c r="K56" s="80" t="str">
        <x:f>IF(AND(ISNUMBER(D56),ISNUMBER(F56)),D56*F56,"")</x:f>
      </x:c>
      <x:c r="L56" s="73" t="str">
        <x:f>IF(COUNTA(A56:I56)=0,"",IF(OR(A56="",B56="",C56="",E56="",G56="",I56="",NOT(ISNUMBER(D56)),NOT(ISNUMBER(F56)),NOT(ISNUMBER(H56)),IFERROR(SEARCH("|",A56&amp;B56),0)&gt;0),"INPUT REVIEW",IF(OR(D56&lt;0,F56&lt;0,H56&lt;0),"INPUT REVIEW",IF(OR(UPPER(TRIM(A56))&lt;&gt;UPPER(TRIM('Start'!$B$8)),UPPER(TRIM(G56))&lt;&gt;UPPER(TRIM('Start'!$B$10))),"SCOPE REVIEW",IF(ABS(K56-H56)&gt;'Start'!$B$11,"ARITHMETIC REVIEW","READY")))))</x:f>
      </x:c>
      <x:c r="M56" s="73" t="str">
        <x:f>IF(COUNTA(A56:I56)=0,"",SUMPRODUCT(--($J$7:$J$106=J56)))</x:f>
      </x:c>
    </x:row>
    <x:row r="57" ht="30" customHeight="1">
      <x:c r="A57" s="76"/>
      <x:c r="B57" s="76"/>
      <x:c r="C57" s="76"/>
      <x:c r="D57" s="84"/>
      <x:c r="E57" s="72"/>
      <x:c r="F57" s="78"/>
      <x:c r="G57" s="72"/>
      <x:c r="H57" s="78"/>
      <x:c r="I57" s="72"/>
      <x:c r="J57" s="73" t="str">
        <x:f>IF(COUNTA(A57:I57)=0,"",UPPER(TRIM(A57))&amp;"|"&amp;UPPER(TRIM(B57))&amp;"|"&amp;UPPER(TRIM(G57)))</x:f>
      </x:c>
      <x:c r="K57" s="80" t="str">
        <x:f>IF(AND(ISNUMBER(D57),ISNUMBER(F57)),D57*F57,"")</x:f>
      </x:c>
      <x:c r="L57" s="73" t="str">
        <x:f>IF(COUNTA(A57:I57)=0,"",IF(OR(A57="",B57="",C57="",E57="",G57="",I57="",NOT(ISNUMBER(D57)),NOT(ISNUMBER(F57)),NOT(ISNUMBER(H57)),IFERROR(SEARCH("|",A57&amp;B57),0)&gt;0),"INPUT REVIEW",IF(OR(D57&lt;0,F57&lt;0,H57&lt;0),"INPUT REVIEW",IF(OR(UPPER(TRIM(A57))&lt;&gt;UPPER(TRIM('Start'!$B$8)),UPPER(TRIM(G57))&lt;&gt;UPPER(TRIM('Start'!$B$10))),"SCOPE REVIEW",IF(ABS(K57-H57)&gt;'Start'!$B$11,"ARITHMETIC REVIEW","READY")))))</x:f>
      </x:c>
      <x:c r="M57" s="73" t="str">
        <x:f>IF(COUNTA(A57:I57)=0,"",SUMPRODUCT(--($J$7:$J$106=J57)))</x:f>
      </x:c>
    </x:row>
    <x:row r="58" ht="30" customHeight="1">
      <x:c r="A58" s="76"/>
      <x:c r="B58" s="76"/>
      <x:c r="C58" s="76"/>
      <x:c r="D58" s="84"/>
      <x:c r="E58" s="72"/>
      <x:c r="F58" s="78"/>
      <x:c r="G58" s="72"/>
      <x:c r="H58" s="78"/>
      <x:c r="I58" s="72"/>
      <x:c r="J58" s="73" t="str">
        <x:f>IF(COUNTA(A58:I58)=0,"",UPPER(TRIM(A58))&amp;"|"&amp;UPPER(TRIM(B58))&amp;"|"&amp;UPPER(TRIM(G58)))</x:f>
      </x:c>
      <x:c r="K58" s="80" t="str">
        <x:f>IF(AND(ISNUMBER(D58),ISNUMBER(F58)),D58*F58,"")</x:f>
      </x:c>
      <x:c r="L58" s="73" t="str">
        <x:f>IF(COUNTA(A58:I58)=0,"",IF(OR(A58="",B58="",C58="",E58="",G58="",I58="",NOT(ISNUMBER(D58)),NOT(ISNUMBER(F58)),NOT(ISNUMBER(H58)),IFERROR(SEARCH("|",A58&amp;B58),0)&gt;0),"INPUT REVIEW",IF(OR(D58&lt;0,F58&lt;0,H58&lt;0),"INPUT REVIEW",IF(OR(UPPER(TRIM(A58))&lt;&gt;UPPER(TRIM('Start'!$B$8)),UPPER(TRIM(G58))&lt;&gt;UPPER(TRIM('Start'!$B$10))),"SCOPE REVIEW",IF(ABS(K58-H58)&gt;'Start'!$B$11,"ARITHMETIC REVIEW","READY")))))</x:f>
      </x:c>
      <x:c r="M58" s="73" t="str">
        <x:f>IF(COUNTA(A58:I58)=0,"",SUMPRODUCT(--($J$7:$J$106=J58)))</x:f>
      </x:c>
    </x:row>
    <x:row r="59" ht="30" customHeight="1">
      <x:c r="A59" s="76"/>
      <x:c r="B59" s="76"/>
      <x:c r="C59" s="76"/>
      <x:c r="D59" s="84"/>
      <x:c r="E59" s="72"/>
      <x:c r="F59" s="78"/>
      <x:c r="G59" s="72"/>
      <x:c r="H59" s="78"/>
      <x:c r="I59" s="72"/>
      <x:c r="J59" s="73" t="str">
        <x:f>IF(COUNTA(A59:I59)=0,"",UPPER(TRIM(A59))&amp;"|"&amp;UPPER(TRIM(B59))&amp;"|"&amp;UPPER(TRIM(G59)))</x:f>
      </x:c>
      <x:c r="K59" s="80" t="str">
        <x:f>IF(AND(ISNUMBER(D59),ISNUMBER(F59)),D59*F59,"")</x:f>
      </x:c>
      <x:c r="L59" s="73" t="str">
        <x:f>IF(COUNTA(A59:I59)=0,"",IF(OR(A59="",B59="",C59="",E59="",G59="",I59="",NOT(ISNUMBER(D59)),NOT(ISNUMBER(F59)),NOT(ISNUMBER(H59)),IFERROR(SEARCH("|",A59&amp;B59),0)&gt;0),"INPUT REVIEW",IF(OR(D59&lt;0,F59&lt;0,H59&lt;0),"INPUT REVIEW",IF(OR(UPPER(TRIM(A59))&lt;&gt;UPPER(TRIM('Start'!$B$8)),UPPER(TRIM(G59))&lt;&gt;UPPER(TRIM('Start'!$B$10))),"SCOPE REVIEW",IF(ABS(K59-H59)&gt;'Start'!$B$11,"ARITHMETIC REVIEW","READY")))))</x:f>
      </x:c>
      <x:c r="M59" s="73" t="str">
        <x:f>IF(COUNTA(A59:I59)=0,"",SUMPRODUCT(--($J$7:$J$106=J59)))</x:f>
      </x:c>
    </x:row>
    <x:row r="60" ht="30" customHeight="1">
      <x:c r="A60" s="76"/>
      <x:c r="B60" s="76"/>
      <x:c r="C60" s="76"/>
      <x:c r="D60" s="84"/>
      <x:c r="E60" s="72"/>
      <x:c r="F60" s="78"/>
      <x:c r="G60" s="72"/>
      <x:c r="H60" s="78"/>
      <x:c r="I60" s="72"/>
      <x:c r="J60" s="73" t="str">
        <x:f>IF(COUNTA(A60:I60)=0,"",UPPER(TRIM(A60))&amp;"|"&amp;UPPER(TRIM(B60))&amp;"|"&amp;UPPER(TRIM(G60)))</x:f>
      </x:c>
      <x:c r="K60" s="80" t="str">
        <x:f>IF(AND(ISNUMBER(D60),ISNUMBER(F60)),D60*F60,"")</x:f>
      </x:c>
      <x:c r="L60" s="73" t="str">
        <x:f>IF(COUNTA(A60:I60)=0,"",IF(OR(A60="",B60="",C60="",E60="",G60="",I60="",NOT(ISNUMBER(D60)),NOT(ISNUMBER(F60)),NOT(ISNUMBER(H60)),IFERROR(SEARCH("|",A60&amp;B60),0)&gt;0),"INPUT REVIEW",IF(OR(D60&lt;0,F60&lt;0,H60&lt;0),"INPUT REVIEW",IF(OR(UPPER(TRIM(A60))&lt;&gt;UPPER(TRIM('Start'!$B$8)),UPPER(TRIM(G60))&lt;&gt;UPPER(TRIM('Start'!$B$10))),"SCOPE REVIEW",IF(ABS(K60-H60)&gt;'Start'!$B$11,"ARITHMETIC REVIEW","READY")))))</x:f>
      </x:c>
      <x:c r="M60" s="73" t="str">
        <x:f>IF(COUNTA(A60:I60)=0,"",SUMPRODUCT(--($J$7:$J$106=J60)))</x:f>
      </x:c>
    </x:row>
    <x:row r="61" ht="30" customHeight="1">
      <x:c r="A61" s="76"/>
      <x:c r="B61" s="76"/>
      <x:c r="C61" s="76"/>
      <x:c r="D61" s="84"/>
      <x:c r="E61" s="72"/>
      <x:c r="F61" s="78"/>
      <x:c r="G61" s="72"/>
      <x:c r="H61" s="78"/>
      <x:c r="I61" s="72"/>
      <x:c r="J61" s="73" t="str">
        <x:f>IF(COUNTA(A61:I61)=0,"",UPPER(TRIM(A61))&amp;"|"&amp;UPPER(TRIM(B61))&amp;"|"&amp;UPPER(TRIM(G61)))</x:f>
      </x:c>
      <x:c r="K61" s="80" t="str">
        <x:f>IF(AND(ISNUMBER(D61),ISNUMBER(F61)),D61*F61,"")</x:f>
      </x:c>
      <x:c r="L61" s="73" t="str">
        <x:f>IF(COUNTA(A61:I61)=0,"",IF(OR(A61="",B61="",C61="",E61="",G61="",I61="",NOT(ISNUMBER(D61)),NOT(ISNUMBER(F61)),NOT(ISNUMBER(H61)),IFERROR(SEARCH("|",A61&amp;B61),0)&gt;0),"INPUT REVIEW",IF(OR(D61&lt;0,F61&lt;0,H61&lt;0),"INPUT REVIEW",IF(OR(UPPER(TRIM(A61))&lt;&gt;UPPER(TRIM('Start'!$B$8)),UPPER(TRIM(G61))&lt;&gt;UPPER(TRIM('Start'!$B$10))),"SCOPE REVIEW",IF(ABS(K61-H61)&gt;'Start'!$B$11,"ARITHMETIC REVIEW","READY")))))</x:f>
      </x:c>
      <x:c r="M61" s="73" t="str">
        <x:f>IF(COUNTA(A61:I61)=0,"",SUMPRODUCT(--($J$7:$J$106=J61)))</x:f>
      </x:c>
    </x:row>
    <x:row r="62" ht="30" customHeight="1">
      <x:c r="A62" s="76"/>
      <x:c r="B62" s="76"/>
      <x:c r="C62" s="76"/>
      <x:c r="D62" s="84"/>
      <x:c r="E62" s="72"/>
      <x:c r="F62" s="78"/>
      <x:c r="G62" s="72"/>
      <x:c r="H62" s="78"/>
      <x:c r="I62" s="72"/>
      <x:c r="J62" s="73" t="str">
        <x:f>IF(COUNTA(A62:I62)=0,"",UPPER(TRIM(A62))&amp;"|"&amp;UPPER(TRIM(B62))&amp;"|"&amp;UPPER(TRIM(G62)))</x:f>
      </x:c>
      <x:c r="K62" s="80" t="str">
        <x:f>IF(AND(ISNUMBER(D62),ISNUMBER(F62)),D62*F62,"")</x:f>
      </x:c>
      <x:c r="L62" s="73" t="str">
        <x:f>IF(COUNTA(A62:I62)=0,"",IF(OR(A62="",B62="",C62="",E62="",G62="",I62="",NOT(ISNUMBER(D62)),NOT(ISNUMBER(F62)),NOT(ISNUMBER(H62)),IFERROR(SEARCH("|",A62&amp;B62),0)&gt;0),"INPUT REVIEW",IF(OR(D62&lt;0,F62&lt;0,H62&lt;0),"INPUT REVIEW",IF(OR(UPPER(TRIM(A62))&lt;&gt;UPPER(TRIM('Start'!$B$8)),UPPER(TRIM(G62))&lt;&gt;UPPER(TRIM('Start'!$B$10))),"SCOPE REVIEW",IF(ABS(K62-H62)&gt;'Start'!$B$11,"ARITHMETIC REVIEW","READY")))))</x:f>
      </x:c>
      <x:c r="M62" s="73" t="str">
        <x:f>IF(COUNTA(A62:I62)=0,"",SUMPRODUCT(--($J$7:$J$106=J62)))</x:f>
      </x:c>
    </x:row>
    <x:row r="63" ht="30" customHeight="1">
      <x:c r="A63" s="76"/>
      <x:c r="B63" s="76"/>
      <x:c r="C63" s="76"/>
      <x:c r="D63" s="84"/>
      <x:c r="E63" s="72"/>
      <x:c r="F63" s="78"/>
      <x:c r="G63" s="72"/>
      <x:c r="H63" s="78"/>
      <x:c r="I63" s="72"/>
      <x:c r="J63" s="73" t="str">
        <x:f>IF(COUNTA(A63:I63)=0,"",UPPER(TRIM(A63))&amp;"|"&amp;UPPER(TRIM(B63))&amp;"|"&amp;UPPER(TRIM(G63)))</x:f>
      </x:c>
      <x:c r="K63" s="80" t="str">
        <x:f>IF(AND(ISNUMBER(D63),ISNUMBER(F63)),D63*F63,"")</x:f>
      </x:c>
      <x:c r="L63" s="73" t="str">
        <x:f>IF(COUNTA(A63:I63)=0,"",IF(OR(A63="",B63="",C63="",E63="",G63="",I63="",NOT(ISNUMBER(D63)),NOT(ISNUMBER(F63)),NOT(ISNUMBER(H63)),IFERROR(SEARCH("|",A63&amp;B63),0)&gt;0),"INPUT REVIEW",IF(OR(D63&lt;0,F63&lt;0,H63&lt;0),"INPUT REVIEW",IF(OR(UPPER(TRIM(A63))&lt;&gt;UPPER(TRIM('Start'!$B$8)),UPPER(TRIM(G63))&lt;&gt;UPPER(TRIM('Start'!$B$10))),"SCOPE REVIEW",IF(ABS(K63-H63)&gt;'Start'!$B$11,"ARITHMETIC REVIEW","READY")))))</x:f>
      </x:c>
      <x:c r="M63" s="73" t="str">
        <x:f>IF(COUNTA(A63:I63)=0,"",SUMPRODUCT(--($J$7:$J$106=J63)))</x:f>
      </x:c>
    </x:row>
    <x:row r="64" ht="30" customHeight="1">
      <x:c r="A64" s="76"/>
      <x:c r="B64" s="76"/>
      <x:c r="C64" s="76"/>
      <x:c r="D64" s="84"/>
      <x:c r="E64" s="72"/>
      <x:c r="F64" s="78"/>
      <x:c r="G64" s="72"/>
      <x:c r="H64" s="78"/>
      <x:c r="I64" s="72"/>
      <x:c r="J64" s="73" t="str">
        <x:f>IF(COUNTA(A64:I64)=0,"",UPPER(TRIM(A64))&amp;"|"&amp;UPPER(TRIM(B64))&amp;"|"&amp;UPPER(TRIM(G64)))</x:f>
      </x:c>
      <x:c r="K64" s="80" t="str">
        <x:f>IF(AND(ISNUMBER(D64),ISNUMBER(F64)),D64*F64,"")</x:f>
      </x:c>
      <x:c r="L64" s="73" t="str">
        <x:f>IF(COUNTA(A64:I64)=0,"",IF(OR(A64="",B64="",C64="",E64="",G64="",I64="",NOT(ISNUMBER(D64)),NOT(ISNUMBER(F64)),NOT(ISNUMBER(H64)),IFERROR(SEARCH("|",A64&amp;B64),0)&gt;0),"INPUT REVIEW",IF(OR(D64&lt;0,F64&lt;0,H64&lt;0),"INPUT REVIEW",IF(OR(UPPER(TRIM(A64))&lt;&gt;UPPER(TRIM('Start'!$B$8)),UPPER(TRIM(G64))&lt;&gt;UPPER(TRIM('Start'!$B$10))),"SCOPE REVIEW",IF(ABS(K64-H64)&gt;'Start'!$B$11,"ARITHMETIC REVIEW","READY")))))</x:f>
      </x:c>
      <x:c r="M64" s="73" t="str">
        <x:f>IF(COUNTA(A64:I64)=0,"",SUMPRODUCT(--($J$7:$J$106=J64)))</x:f>
      </x:c>
    </x:row>
    <x:row r="65" ht="30" customHeight="1">
      <x:c r="A65" s="76"/>
      <x:c r="B65" s="76"/>
      <x:c r="C65" s="76"/>
      <x:c r="D65" s="84"/>
      <x:c r="E65" s="72"/>
      <x:c r="F65" s="78"/>
      <x:c r="G65" s="72"/>
      <x:c r="H65" s="78"/>
      <x:c r="I65" s="72"/>
      <x:c r="J65" s="73" t="str">
        <x:f>IF(COUNTA(A65:I65)=0,"",UPPER(TRIM(A65))&amp;"|"&amp;UPPER(TRIM(B65))&amp;"|"&amp;UPPER(TRIM(G65)))</x:f>
      </x:c>
      <x:c r="K65" s="80" t="str">
        <x:f>IF(AND(ISNUMBER(D65),ISNUMBER(F65)),D65*F65,"")</x:f>
      </x:c>
      <x:c r="L65" s="73" t="str">
        <x:f>IF(COUNTA(A65:I65)=0,"",IF(OR(A65="",B65="",C65="",E65="",G65="",I65="",NOT(ISNUMBER(D65)),NOT(ISNUMBER(F65)),NOT(ISNUMBER(H65)),IFERROR(SEARCH("|",A65&amp;B65),0)&gt;0),"INPUT REVIEW",IF(OR(D65&lt;0,F65&lt;0,H65&lt;0),"INPUT REVIEW",IF(OR(UPPER(TRIM(A65))&lt;&gt;UPPER(TRIM('Start'!$B$8)),UPPER(TRIM(G65))&lt;&gt;UPPER(TRIM('Start'!$B$10))),"SCOPE REVIEW",IF(ABS(K65-H65)&gt;'Start'!$B$11,"ARITHMETIC REVIEW","READY")))))</x:f>
      </x:c>
      <x:c r="M65" s="73" t="str">
        <x:f>IF(COUNTA(A65:I65)=0,"",SUMPRODUCT(--($J$7:$J$106=J65)))</x:f>
      </x:c>
    </x:row>
    <x:row r="66" ht="30" customHeight="1">
      <x:c r="A66" s="76"/>
      <x:c r="B66" s="76"/>
      <x:c r="C66" s="76"/>
      <x:c r="D66" s="84"/>
      <x:c r="E66" s="72"/>
      <x:c r="F66" s="78"/>
      <x:c r="G66" s="72"/>
      <x:c r="H66" s="78"/>
      <x:c r="I66" s="72"/>
      <x:c r="J66" s="73" t="str">
        <x:f>IF(COUNTA(A66:I66)=0,"",UPPER(TRIM(A66))&amp;"|"&amp;UPPER(TRIM(B66))&amp;"|"&amp;UPPER(TRIM(G66)))</x:f>
      </x:c>
      <x:c r="K66" s="80" t="str">
        <x:f>IF(AND(ISNUMBER(D66),ISNUMBER(F66)),D66*F66,"")</x:f>
      </x:c>
      <x:c r="L66" s="73" t="str">
        <x:f>IF(COUNTA(A66:I66)=0,"",IF(OR(A66="",B66="",C66="",E66="",G66="",I66="",NOT(ISNUMBER(D66)),NOT(ISNUMBER(F66)),NOT(ISNUMBER(H66)),IFERROR(SEARCH("|",A66&amp;B66),0)&gt;0),"INPUT REVIEW",IF(OR(D66&lt;0,F66&lt;0,H66&lt;0),"INPUT REVIEW",IF(OR(UPPER(TRIM(A66))&lt;&gt;UPPER(TRIM('Start'!$B$8)),UPPER(TRIM(G66))&lt;&gt;UPPER(TRIM('Start'!$B$10))),"SCOPE REVIEW",IF(ABS(K66-H66)&gt;'Start'!$B$11,"ARITHMETIC REVIEW","READY")))))</x:f>
      </x:c>
      <x:c r="M66" s="73" t="str">
        <x:f>IF(COUNTA(A66:I66)=0,"",SUMPRODUCT(--($J$7:$J$106=J66)))</x:f>
      </x:c>
    </x:row>
    <x:row r="67" ht="30" customHeight="1">
      <x:c r="A67" s="76"/>
      <x:c r="B67" s="76"/>
      <x:c r="C67" s="76"/>
      <x:c r="D67" s="84"/>
      <x:c r="E67" s="72"/>
      <x:c r="F67" s="78"/>
      <x:c r="G67" s="72"/>
      <x:c r="H67" s="78"/>
      <x:c r="I67" s="72"/>
      <x:c r="J67" s="73" t="str">
        <x:f>IF(COUNTA(A67:I67)=0,"",UPPER(TRIM(A67))&amp;"|"&amp;UPPER(TRIM(B67))&amp;"|"&amp;UPPER(TRIM(G67)))</x:f>
      </x:c>
      <x:c r="K67" s="80" t="str">
        <x:f>IF(AND(ISNUMBER(D67),ISNUMBER(F67)),D67*F67,"")</x:f>
      </x:c>
      <x:c r="L67" s="73" t="str">
        <x:f>IF(COUNTA(A67:I67)=0,"",IF(OR(A67="",B67="",C67="",E67="",G67="",I67="",NOT(ISNUMBER(D67)),NOT(ISNUMBER(F67)),NOT(ISNUMBER(H67)),IFERROR(SEARCH("|",A67&amp;B67),0)&gt;0),"INPUT REVIEW",IF(OR(D67&lt;0,F67&lt;0,H67&lt;0),"INPUT REVIEW",IF(OR(UPPER(TRIM(A67))&lt;&gt;UPPER(TRIM('Start'!$B$8)),UPPER(TRIM(G67))&lt;&gt;UPPER(TRIM('Start'!$B$10))),"SCOPE REVIEW",IF(ABS(K67-H67)&gt;'Start'!$B$11,"ARITHMETIC REVIEW","READY")))))</x:f>
      </x:c>
      <x:c r="M67" s="73" t="str">
        <x:f>IF(COUNTA(A67:I67)=0,"",SUMPRODUCT(--($J$7:$J$106=J67)))</x:f>
      </x:c>
    </x:row>
    <x:row r="68" ht="30" customHeight="1">
      <x:c r="A68" s="76"/>
      <x:c r="B68" s="76"/>
      <x:c r="C68" s="76"/>
      <x:c r="D68" s="84"/>
      <x:c r="E68" s="72"/>
      <x:c r="F68" s="78"/>
      <x:c r="G68" s="72"/>
      <x:c r="H68" s="78"/>
      <x:c r="I68" s="72"/>
      <x:c r="J68" s="73" t="str">
        <x:f>IF(COUNTA(A68:I68)=0,"",UPPER(TRIM(A68))&amp;"|"&amp;UPPER(TRIM(B68))&amp;"|"&amp;UPPER(TRIM(G68)))</x:f>
      </x:c>
      <x:c r="K68" s="80" t="str">
        <x:f>IF(AND(ISNUMBER(D68),ISNUMBER(F68)),D68*F68,"")</x:f>
      </x:c>
      <x:c r="L68" s="73" t="str">
        <x:f>IF(COUNTA(A68:I68)=0,"",IF(OR(A68="",B68="",C68="",E68="",G68="",I68="",NOT(ISNUMBER(D68)),NOT(ISNUMBER(F68)),NOT(ISNUMBER(H68)),IFERROR(SEARCH("|",A68&amp;B68),0)&gt;0),"INPUT REVIEW",IF(OR(D68&lt;0,F68&lt;0,H68&lt;0),"INPUT REVIEW",IF(OR(UPPER(TRIM(A68))&lt;&gt;UPPER(TRIM('Start'!$B$8)),UPPER(TRIM(G68))&lt;&gt;UPPER(TRIM('Start'!$B$10))),"SCOPE REVIEW",IF(ABS(K68-H68)&gt;'Start'!$B$11,"ARITHMETIC REVIEW","READY")))))</x:f>
      </x:c>
      <x:c r="M68" s="73" t="str">
        <x:f>IF(COUNTA(A68:I68)=0,"",SUMPRODUCT(--($J$7:$J$106=J68)))</x:f>
      </x:c>
    </x:row>
    <x:row r="69" ht="30" customHeight="1">
      <x:c r="A69" s="76"/>
      <x:c r="B69" s="76"/>
      <x:c r="C69" s="76"/>
      <x:c r="D69" s="84"/>
      <x:c r="E69" s="72"/>
      <x:c r="F69" s="78"/>
      <x:c r="G69" s="72"/>
      <x:c r="H69" s="78"/>
      <x:c r="I69" s="72"/>
      <x:c r="J69" s="73" t="str">
        <x:f>IF(COUNTA(A69:I69)=0,"",UPPER(TRIM(A69))&amp;"|"&amp;UPPER(TRIM(B69))&amp;"|"&amp;UPPER(TRIM(G69)))</x:f>
      </x:c>
      <x:c r="K69" s="80" t="str">
        <x:f>IF(AND(ISNUMBER(D69),ISNUMBER(F69)),D69*F69,"")</x:f>
      </x:c>
      <x:c r="L69" s="73" t="str">
        <x:f>IF(COUNTA(A69:I69)=0,"",IF(OR(A69="",B69="",C69="",E69="",G69="",I69="",NOT(ISNUMBER(D69)),NOT(ISNUMBER(F69)),NOT(ISNUMBER(H69)),IFERROR(SEARCH("|",A69&amp;B69),0)&gt;0),"INPUT REVIEW",IF(OR(D69&lt;0,F69&lt;0,H69&lt;0),"INPUT REVIEW",IF(OR(UPPER(TRIM(A69))&lt;&gt;UPPER(TRIM('Start'!$B$8)),UPPER(TRIM(G69))&lt;&gt;UPPER(TRIM('Start'!$B$10))),"SCOPE REVIEW",IF(ABS(K69-H69)&gt;'Start'!$B$11,"ARITHMETIC REVIEW","READY")))))</x:f>
      </x:c>
      <x:c r="M69" s="73" t="str">
        <x:f>IF(COUNTA(A69:I69)=0,"",SUMPRODUCT(--($J$7:$J$106=J69)))</x:f>
      </x:c>
    </x:row>
    <x:row r="70" ht="30" customHeight="1">
      <x:c r="A70" s="76"/>
      <x:c r="B70" s="76"/>
      <x:c r="C70" s="76"/>
      <x:c r="D70" s="84"/>
      <x:c r="E70" s="72"/>
      <x:c r="F70" s="78"/>
      <x:c r="G70" s="72"/>
      <x:c r="H70" s="78"/>
      <x:c r="I70" s="72"/>
      <x:c r="J70" s="73" t="str">
        <x:f>IF(COUNTA(A70:I70)=0,"",UPPER(TRIM(A70))&amp;"|"&amp;UPPER(TRIM(B70))&amp;"|"&amp;UPPER(TRIM(G70)))</x:f>
      </x:c>
      <x:c r="K70" s="80" t="str">
        <x:f>IF(AND(ISNUMBER(D70),ISNUMBER(F70)),D70*F70,"")</x:f>
      </x:c>
      <x:c r="L70" s="73" t="str">
        <x:f>IF(COUNTA(A70:I70)=0,"",IF(OR(A70="",B70="",C70="",E70="",G70="",I70="",NOT(ISNUMBER(D70)),NOT(ISNUMBER(F70)),NOT(ISNUMBER(H70)),IFERROR(SEARCH("|",A70&amp;B70),0)&gt;0),"INPUT REVIEW",IF(OR(D70&lt;0,F70&lt;0,H70&lt;0),"INPUT REVIEW",IF(OR(UPPER(TRIM(A70))&lt;&gt;UPPER(TRIM('Start'!$B$8)),UPPER(TRIM(G70))&lt;&gt;UPPER(TRIM('Start'!$B$10))),"SCOPE REVIEW",IF(ABS(K70-H70)&gt;'Start'!$B$11,"ARITHMETIC REVIEW","READY")))))</x:f>
      </x:c>
      <x:c r="M70" s="73" t="str">
        <x:f>IF(COUNTA(A70:I70)=0,"",SUMPRODUCT(--($J$7:$J$106=J70)))</x:f>
      </x:c>
    </x:row>
    <x:row r="71" ht="30" customHeight="1">
      <x:c r="A71" s="76"/>
      <x:c r="B71" s="76"/>
      <x:c r="C71" s="76"/>
      <x:c r="D71" s="84"/>
      <x:c r="E71" s="72"/>
      <x:c r="F71" s="78"/>
      <x:c r="G71" s="72"/>
      <x:c r="H71" s="78"/>
      <x:c r="I71" s="72"/>
      <x:c r="J71" s="73" t="str">
        <x:f>IF(COUNTA(A71:I71)=0,"",UPPER(TRIM(A71))&amp;"|"&amp;UPPER(TRIM(B71))&amp;"|"&amp;UPPER(TRIM(G71)))</x:f>
      </x:c>
      <x:c r="K71" s="80" t="str">
        <x:f>IF(AND(ISNUMBER(D71),ISNUMBER(F71)),D71*F71,"")</x:f>
      </x:c>
      <x:c r="L71" s="73" t="str">
        <x:f>IF(COUNTA(A71:I71)=0,"",IF(OR(A71="",B71="",C71="",E71="",G71="",I71="",NOT(ISNUMBER(D71)),NOT(ISNUMBER(F71)),NOT(ISNUMBER(H71)),IFERROR(SEARCH("|",A71&amp;B71),0)&gt;0),"INPUT REVIEW",IF(OR(D71&lt;0,F71&lt;0,H71&lt;0),"INPUT REVIEW",IF(OR(UPPER(TRIM(A71))&lt;&gt;UPPER(TRIM('Start'!$B$8)),UPPER(TRIM(G71))&lt;&gt;UPPER(TRIM('Start'!$B$10))),"SCOPE REVIEW",IF(ABS(K71-H71)&gt;'Start'!$B$11,"ARITHMETIC REVIEW","READY")))))</x:f>
      </x:c>
      <x:c r="M71" s="73" t="str">
        <x:f>IF(COUNTA(A71:I71)=0,"",SUMPRODUCT(--($J$7:$J$106=J71)))</x:f>
      </x:c>
    </x:row>
    <x:row r="72" ht="30" customHeight="1">
      <x:c r="A72" s="76"/>
      <x:c r="B72" s="76"/>
      <x:c r="C72" s="76"/>
      <x:c r="D72" s="84"/>
      <x:c r="E72" s="72"/>
      <x:c r="F72" s="78"/>
      <x:c r="G72" s="72"/>
      <x:c r="H72" s="78"/>
      <x:c r="I72" s="72"/>
      <x:c r="J72" s="73" t="str">
        <x:f>IF(COUNTA(A72:I72)=0,"",UPPER(TRIM(A72))&amp;"|"&amp;UPPER(TRIM(B72))&amp;"|"&amp;UPPER(TRIM(G72)))</x:f>
      </x:c>
      <x:c r="K72" s="80" t="str">
        <x:f>IF(AND(ISNUMBER(D72),ISNUMBER(F72)),D72*F72,"")</x:f>
      </x:c>
      <x:c r="L72" s="73" t="str">
        <x:f>IF(COUNTA(A72:I72)=0,"",IF(OR(A72="",B72="",C72="",E72="",G72="",I72="",NOT(ISNUMBER(D72)),NOT(ISNUMBER(F72)),NOT(ISNUMBER(H72)),IFERROR(SEARCH("|",A72&amp;B72),0)&gt;0),"INPUT REVIEW",IF(OR(D72&lt;0,F72&lt;0,H72&lt;0),"INPUT REVIEW",IF(OR(UPPER(TRIM(A72))&lt;&gt;UPPER(TRIM('Start'!$B$8)),UPPER(TRIM(G72))&lt;&gt;UPPER(TRIM('Start'!$B$10))),"SCOPE REVIEW",IF(ABS(K72-H72)&gt;'Start'!$B$11,"ARITHMETIC REVIEW","READY")))))</x:f>
      </x:c>
      <x:c r="M72" s="73" t="str">
        <x:f>IF(COUNTA(A72:I72)=0,"",SUMPRODUCT(--($J$7:$J$106=J72)))</x:f>
      </x:c>
    </x:row>
    <x:row r="73" ht="30" customHeight="1">
      <x:c r="A73" s="76"/>
      <x:c r="B73" s="76"/>
      <x:c r="C73" s="76"/>
      <x:c r="D73" s="84"/>
      <x:c r="E73" s="72"/>
      <x:c r="F73" s="78"/>
      <x:c r="G73" s="72"/>
      <x:c r="H73" s="78"/>
      <x:c r="I73" s="72"/>
      <x:c r="J73" s="73" t="str">
        <x:f>IF(COUNTA(A73:I73)=0,"",UPPER(TRIM(A73))&amp;"|"&amp;UPPER(TRIM(B73))&amp;"|"&amp;UPPER(TRIM(G73)))</x:f>
      </x:c>
      <x:c r="K73" s="80" t="str">
        <x:f>IF(AND(ISNUMBER(D73),ISNUMBER(F73)),D73*F73,"")</x:f>
      </x:c>
      <x:c r="L73" s="73" t="str">
        <x:f>IF(COUNTA(A73:I73)=0,"",IF(OR(A73="",B73="",C73="",E73="",G73="",I73="",NOT(ISNUMBER(D73)),NOT(ISNUMBER(F73)),NOT(ISNUMBER(H73)),IFERROR(SEARCH("|",A73&amp;B73),0)&gt;0),"INPUT REVIEW",IF(OR(D73&lt;0,F73&lt;0,H73&lt;0),"INPUT REVIEW",IF(OR(UPPER(TRIM(A73))&lt;&gt;UPPER(TRIM('Start'!$B$8)),UPPER(TRIM(G73))&lt;&gt;UPPER(TRIM('Start'!$B$10))),"SCOPE REVIEW",IF(ABS(K73-H73)&gt;'Start'!$B$11,"ARITHMETIC REVIEW","READY")))))</x:f>
      </x:c>
      <x:c r="M73" s="73" t="str">
        <x:f>IF(COUNTA(A73:I73)=0,"",SUMPRODUCT(--($J$7:$J$106=J73)))</x:f>
      </x:c>
    </x:row>
    <x:row r="74" ht="30" customHeight="1">
      <x:c r="A74" s="76"/>
      <x:c r="B74" s="76"/>
      <x:c r="C74" s="76"/>
      <x:c r="D74" s="84"/>
      <x:c r="E74" s="72"/>
      <x:c r="F74" s="78"/>
      <x:c r="G74" s="72"/>
      <x:c r="H74" s="78"/>
      <x:c r="I74" s="72"/>
      <x:c r="J74" s="73" t="str">
        <x:f>IF(COUNTA(A74:I74)=0,"",UPPER(TRIM(A74))&amp;"|"&amp;UPPER(TRIM(B74))&amp;"|"&amp;UPPER(TRIM(G74)))</x:f>
      </x:c>
      <x:c r="K74" s="80" t="str">
        <x:f>IF(AND(ISNUMBER(D74),ISNUMBER(F74)),D74*F74,"")</x:f>
      </x:c>
      <x:c r="L74" s="73" t="str">
        <x:f>IF(COUNTA(A74:I74)=0,"",IF(OR(A74="",B74="",C74="",E74="",G74="",I74="",NOT(ISNUMBER(D74)),NOT(ISNUMBER(F74)),NOT(ISNUMBER(H74)),IFERROR(SEARCH("|",A74&amp;B74),0)&gt;0),"INPUT REVIEW",IF(OR(D74&lt;0,F74&lt;0,H74&lt;0),"INPUT REVIEW",IF(OR(UPPER(TRIM(A74))&lt;&gt;UPPER(TRIM('Start'!$B$8)),UPPER(TRIM(G74))&lt;&gt;UPPER(TRIM('Start'!$B$10))),"SCOPE REVIEW",IF(ABS(K74-H74)&gt;'Start'!$B$11,"ARITHMETIC REVIEW","READY")))))</x:f>
      </x:c>
      <x:c r="M74" s="73" t="str">
        <x:f>IF(COUNTA(A74:I74)=0,"",SUMPRODUCT(--($J$7:$J$106=J74)))</x:f>
      </x:c>
    </x:row>
    <x:row r="75" ht="30" customHeight="1">
      <x:c r="A75" s="76"/>
      <x:c r="B75" s="76"/>
      <x:c r="C75" s="76"/>
      <x:c r="D75" s="84"/>
      <x:c r="E75" s="72"/>
      <x:c r="F75" s="78"/>
      <x:c r="G75" s="72"/>
      <x:c r="H75" s="78"/>
      <x:c r="I75" s="72"/>
      <x:c r="J75" s="73" t="str">
        <x:f>IF(COUNTA(A75:I75)=0,"",UPPER(TRIM(A75))&amp;"|"&amp;UPPER(TRIM(B75))&amp;"|"&amp;UPPER(TRIM(G75)))</x:f>
      </x:c>
      <x:c r="K75" s="80" t="str">
        <x:f>IF(AND(ISNUMBER(D75),ISNUMBER(F75)),D75*F75,"")</x:f>
      </x:c>
      <x:c r="L75" s="73" t="str">
        <x:f>IF(COUNTA(A75:I75)=0,"",IF(OR(A75="",B75="",C75="",E75="",G75="",I75="",NOT(ISNUMBER(D75)),NOT(ISNUMBER(F75)),NOT(ISNUMBER(H75)),IFERROR(SEARCH("|",A75&amp;B75),0)&gt;0),"INPUT REVIEW",IF(OR(D75&lt;0,F75&lt;0,H75&lt;0),"INPUT REVIEW",IF(OR(UPPER(TRIM(A75))&lt;&gt;UPPER(TRIM('Start'!$B$8)),UPPER(TRIM(G75))&lt;&gt;UPPER(TRIM('Start'!$B$10))),"SCOPE REVIEW",IF(ABS(K75-H75)&gt;'Start'!$B$11,"ARITHMETIC REVIEW","READY")))))</x:f>
      </x:c>
      <x:c r="M75" s="73" t="str">
        <x:f>IF(COUNTA(A75:I75)=0,"",SUMPRODUCT(--($J$7:$J$106=J75)))</x:f>
      </x:c>
    </x:row>
    <x:row r="76" ht="30" customHeight="1">
      <x:c r="A76" s="76"/>
      <x:c r="B76" s="76"/>
      <x:c r="C76" s="76"/>
      <x:c r="D76" s="84"/>
      <x:c r="E76" s="72"/>
      <x:c r="F76" s="78"/>
      <x:c r="G76" s="72"/>
      <x:c r="H76" s="78"/>
      <x:c r="I76" s="72"/>
      <x:c r="J76" s="73" t="str">
        <x:f>IF(COUNTA(A76:I76)=0,"",UPPER(TRIM(A76))&amp;"|"&amp;UPPER(TRIM(B76))&amp;"|"&amp;UPPER(TRIM(G76)))</x:f>
      </x:c>
      <x:c r="K76" s="80" t="str">
        <x:f>IF(AND(ISNUMBER(D76),ISNUMBER(F76)),D76*F76,"")</x:f>
      </x:c>
      <x:c r="L76" s="73" t="str">
        <x:f>IF(COUNTA(A76:I76)=0,"",IF(OR(A76="",B76="",C76="",E76="",G76="",I76="",NOT(ISNUMBER(D76)),NOT(ISNUMBER(F76)),NOT(ISNUMBER(H76)),IFERROR(SEARCH("|",A76&amp;B76),0)&gt;0),"INPUT REVIEW",IF(OR(D76&lt;0,F76&lt;0,H76&lt;0),"INPUT REVIEW",IF(OR(UPPER(TRIM(A76))&lt;&gt;UPPER(TRIM('Start'!$B$8)),UPPER(TRIM(G76))&lt;&gt;UPPER(TRIM('Start'!$B$10))),"SCOPE REVIEW",IF(ABS(K76-H76)&gt;'Start'!$B$11,"ARITHMETIC REVIEW","READY")))))</x:f>
      </x:c>
      <x:c r="M76" s="73" t="str">
        <x:f>IF(COUNTA(A76:I76)=0,"",SUMPRODUCT(--($J$7:$J$106=J76)))</x:f>
      </x:c>
    </x:row>
    <x:row r="77" ht="30" customHeight="1">
      <x:c r="A77" s="76"/>
      <x:c r="B77" s="76"/>
      <x:c r="C77" s="76"/>
      <x:c r="D77" s="84"/>
      <x:c r="E77" s="72"/>
      <x:c r="F77" s="78"/>
      <x:c r="G77" s="72"/>
      <x:c r="H77" s="78"/>
      <x:c r="I77" s="72"/>
      <x:c r="J77" s="73" t="str">
        <x:f>IF(COUNTA(A77:I77)=0,"",UPPER(TRIM(A77))&amp;"|"&amp;UPPER(TRIM(B77))&amp;"|"&amp;UPPER(TRIM(G77)))</x:f>
      </x:c>
      <x:c r="K77" s="80" t="str">
        <x:f>IF(AND(ISNUMBER(D77),ISNUMBER(F77)),D77*F77,"")</x:f>
      </x:c>
      <x:c r="L77" s="73" t="str">
        <x:f>IF(COUNTA(A77:I77)=0,"",IF(OR(A77="",B77="",C77="",E77="",G77="",I77="",NOT(ISNUMBER(D77)),NOT(ISNUMBER(F77)),NOT(ISNUMBER(H77)),IFERROR(SEARCH("|",A77&amp;B77),0)&gt;0),"INPUT REVIEW",IF(OR(D77&lt;0,F77&lt;0,H77&lt;0),"INPUT REVIEW",IF(OR(UPPER(TRIM(A77))&lt;&gt;UPPER(TRIM('Start'!$B$8)),UPPER(TRIM(G77))&lt;&gt;UPPER(TRIM('Start'!$B$10))),"SCOPE REVIEW",IF(ABS(K77-H77)&gt;'Start'!$B$11,"ARITHMETIC REVIEW","READY")))))</x:f>
      </x:c>
      <x:c r="M77" s="73" t="str">
        <x:f>IF(COUNTA(A77:I77)=0,"",SUMPRODUCT(--($J$7:$J$106=J77)))</x:f>
      </x:c>
    </x:row>
    <x:row r="78" ht="30" customHeight="1">
      <x:c r="A78" s="76"/>
      <x:c r="B78" s="76"/>
      <x:c r="C78" s="76"/>
      <x:c r="D78" s="84"/>
      <x:c r="E78" s="72"/>
      <x:c r="F78" s="78"/>
      <x:c r="G78" s="72"/>
      <x:c r="H78" s="78"/>
      <x:c r="I78" s="72"/>
      <x:c r="J78" s="73" t="str">
        <x:f>IF(COUNTA(A78:I78)=0,"",UPPER(TRIM(A78))&amp;"|"&amp;UPPER(TRIM(B78))&amp;"|"&amp;UPPER(TRIM(G78)))</x:f>
      </x:c>
      <x:c r="K78" s="80" t="str">
        <x:f>IF(AND(ISNUMBER(D78),ISNUMBER(F78)),D78*F78,"")</x:f>
      </x:c>
      <x:c r="L78" s="73" t="str">
        <x:f>IF(COUNTA(A78:I78)=0,"",IF(OR(A78="",B78="",C78="",E78="",G78="",I78="",NOT(ISNUMBER(D78)),NOT(ISNUMBER(F78)),NOT(ISNUMBER(H78)),IFERROR(SEARCH("|",A78&amp;B78),0)&gt;0),"INPUT REVIEW",IF(OR(D78&lt;0,F78&lt;0,H78&lt;0),"INPUT REVIEW",IF(OR(UPPER(TRIM(A78))&lt;&gt;UPPER(TRIM('Start'!$B$8)),UPPER(TRIM(G78))&lt;&gt;UPPER(TRIM('Start'!$B$10))),"SCOPE REVIEW",IF(ABS(K78-H78)&gt;'Start'!$B$11,"ARITHMETIC REVIEW","READY")))))</x:f>
      </x:c>
      <x:c r="M78" s="73" t="str">
        <x:f>IF(COUNTA(A78:I78)=0,"",SUMPRODUCT(--($J$7:$J$106=J78)))</x:f>
      </x:c>
    </x:row>
    <x:row r="79" ht="30" customHeight="1">
      <x:c r="A79" s="76"/>
      <x:c r="B79" s="76"/>
      <x:c r="C79" s="76"/>
      <x:c r="D79" s="84"/>
      <x:c r="E79" s="72"/>
      <x:c r="F79" s="78"/>
      <x:c r="G79" s="72"/>
      <x:c r="H79" s="78"/>
      <x:c r="I79" s="72"/>
      <x:c r="J79" s="73" t="str">
        <x:f>IF(COUNTA(A79:I79)=0,"",UPPER(TRIM(A79))&amp;"|"&amp;UPPER(TRIM(B79))&amp;"|"&amp;UPPER(TRIM(G79)))</x:f>
      </x:c>
      <x:c r="K79" s="80" t="str">
        <x:f>IF(AND(ISNUMBER(D79),ISNUMBER(F79)),D79*F79,"")</x:f>
      </x:c>
      <x:c r="L79" s="73" t="str">
        <x:f>IF(COUNTA(A79:I79)=0,"",IF(OR(A79="",B79="",C79="",E79="",G79="",I79="",NOT(ISNUMBER(D79)),NOT(ISNUMBER(F79)),NOT(ISNUMBER(H79)),IFERROR(SEARCH("|",A79&amp;B79),0)&gt;0),"INPUT REVIEW",IF(OR(D79&lt;0,F79&lt;0,H79&lt;0),"INPUT REVIEW",IF(OR(UPPER(TRIM(A79))&lt;&gt;UPPER(TRIM('Start'!$B$8)),UPPER(TRIM(G79))&lt;&gt;UPPER(TRIM('Start'!$B$10))),"SCOPE REVIEW",IF(ABS(K79-H79)&gt;'Start'!$B$11,"ARITHMETIC REVIEW","READY")))))</x:f>
      </x:c>
      <x:c r="M79" s="73" t="str">
        <x:f>IF(COUNTA(A79:I79)=0,"",SUMPRODUCT(--($J$7:$J$106=J79)))</x:f>
      </x:c>
    </x:row>
    <x:row r="80" ht="30" customHeight="1">
      <x:c r="A80" s="76"/>
      <x:c r="B80" s="76"/>
      <x:c r="C80" s="76"/>
      <x:c r="D80" s="84"/>
      <x:c r="E80" s="72"/>
      <x:c r="F80" s="78"/>
      <x:c r="G80" s="72"/>
      <x:c r="H80" s="78"/>
      <x:c r="I80" s="72"/>
      <x:c r="J80" s="73" t="str">
        <x:f>IF(COUNTA(A80:I80)=0,"",UPPER(TRIM(A80))&amp;"|"&amp;UPPER(TRIM(B80))&amp;"|"&amp;UPPER(TRIM(G80)))</x:f>
      </x:c>
      <x:c r="K80" s="80" t="str">
        <x:f>IF(AND(ISNUMBER(D80),ISNUMBER(F80)),D80*F80,"")</x:f>
      </x:c>
      <x:c r="L80" s="73" t="str">
        <x:f>IF(COUNTA(A80:I80)=0,"",IF(OR(A80="",B80="",C80="",E80="",G80="",I80="",NOT(ISNUMBER(D80)),NOT(ISNUMBER(F80)),NOT(ISNUMBER(H80)),IFERROR(SEARCH("|",A80&amp;B80),0)&gt;0),"INPUT REVIEW",IF(OR(D80&lt;0,F80&lt;0,H80&lt;0),"INPUT REVIEW",IF(OR(UPPER(TRIM(A80))&lt;&gt;UPPER(TRIM('Start'!$B$8)),UPPER(TRIM(G80))&lt;&gt;UPPER(TRIM('Start'!$B$10))),"SCOPE REVIEW",IF(ABS(K80-H80)&gt;'Start'!$B$11,"ARITHMETIC REVIEW","READY")))))</x:f>
      </x:c>
      <x:c r="M80" s="73" t="str">
        <x:f>IF(COUNTA(A80:I80)=0,"",SUMPRODUCT(--($J$7:$J$106=J80)))</x:f>
      </x:c>
    </x:row>
    <x:row r="81" ht="30" customHeight="1">
      <x:c r="A81" s="76"/>
      <x:c r="B81" s="76"/>
      <x:c r="C81" s="76"/>
      <x:c r="D81" s="84"/>
      <x:c r="E81" s="72"/>
      <x:c r="F81" s="78"/>
      <x:c r="G81" s="72"/>
      <x:c r="H81" s="78"/>
      <x:c r="I81" s="72"/>
      <x:c r="J81" s="73" t="str">
        <x:f>IF(COUNTA(A81:I81)=0,"",UPPER(TRIM(A81))&amp;"|"&amp;UPPER(TRIM(B81))&amp;"|"&amp;UPPER(TRIM(G81)))</x:f>
      </x:c>
      <x:c r="K81" s="80" t="str">
        <x:f>IF(AND(ISNUMBER(D81),ISNUMBER(F81)),D81*F81,"")</x:f>
      </x:c>
      <x:c r="L81" s="73" t="str">
        <x:f>IF(COUNTA(A81:I81)=0,"",IF(OR(A81="",B81="",C81="",E81="",G81="",I81="",NOT(ISNUMBER(D81)),NOT(ISNUMBER(F81)),NOT(ISNUMBER(H81)),IFERROR(SEARCH("|",A81&amp;B81),0)&gt;0),"INPUT REVIEW",IF(OR(D81&lt;0,F81&lt;0,H81&lt;0),"INPUT REVIEW",IF(OR(UPPER(TRIM(A81))&lt;&gt;UPPER(TRIM('Start'!$B$8)),UPPER(TRIM(G81))&lt;&gt;UPPER(TRIM('Start'!$B$10))),"SCOPE REVIEW",IF(ABS(K81-H81)&gt;'Start'!$B$11,"ARITHMETIC REVIEW","READY")))))</x:f>
      </x:c>
      <x:c r="M81" s="73" t="str">
        <x:f>IF(COUNTA(A81:I81)=0,"",SUMPRODUCT(--($J$7:$J$106=J81)))</x:f>
      </x:c>
    </x:row>
    <x:row r="82" ht="30" customHeight="1">
      <x:c r="A82" s="76"/>
      <x:c r="B82" s="76"/>
      <x:c r="C82" s="76"/>
      <x:c r="D82" s="84"/>
      <x:c r="E82" s="72"/>
      <x:c r="F82" s="78"/>
      <x:c r="G82" s="72"/>
      <x:c r="H82" s="78"/>
      <x:c r="I82" s="72"/>
      <x:c r="J82" s="73" t="str">
        <x:f>IF(COUNTA(A82:I82)=0,"",UPPER(TRIM(A82))&amp;"|"&amp;UPPER(TRIM(B82))&amp;"|"&amp;UPPER(TRIM(G82)))</x:f>
      </x:c>
      <x:c r="K82" s="80" t="str">
        <x:f>IF(AND(ISNUMBER(D82),ISNUMBER(F82)),D82*F82,"")</x:f>
      </x:c>
      <x:c r="L82" s="73" t="str">
        <x:f>IF(COUNTA(A82:I82)=0,"",IF(OR(A82="",B82="",C82="",E82="",G82="",I82="",NOT(ISNUMBER(D82)),NOT(ISNUMBER(F82)),NOT(ISNUMBER(H82)),IFERROR(SEARCH("|",A82&amp;B82),0)&gt;0),"INPUT REVIEW",IF(OR(D82&lt;0,F82&lt;0,H82&lt;0),"INPUT REVIEW",IF(OR(UPPER(TRIM(A82))&lt;&gt;UPPER(TRIM('Start'!$B$8)),UPPER(TRIM(G82))&lt;&gt;UPPER(TRIM('Start'!$B$10))),"SCOPE REVIEW",IF(ABS(K82-H82)&gt;'Start'!$B$11,"ARITHMETIC REVIEW","READY")))))</x:f>
      </x:c>
      <x:c r="M82" s="73" t="str">
        <x:f>IF(COUNTA(A82:I82)=0,"",SUMPRODUCT(--($J$7:$J$106=J82)))</x:f>
      </x:c>
    </x:row>
    <x:row r="83" ht="30" customHeight="1">
      <x:c r="A83" s="76"/>
      <x:c r="B83" s="76"/>
      <x:c r="C83" s="76"/>
      <x:c r="D83" s="84"/>
      <x:c r="E83" s="72"/>
      <x:c r="F83" s="78"/>
      <x:c r="G83" s="72"/>
      <x:c r="H83" s="78"/>
      <x:c r="I83" s="72"/>
      <x:c r="J83" s="73" t="str">
        <x:f>IF(COUNTA(A83:I83)=0,"",UPPER(TRIM(A83))&amp;"|"&amp;UPPER(TRIM(B83))&amp;"|"&amp;UPPER(TRIM(G83)))</x:f>
      </x:c>
      <x:c r="K83" s="80" t="str">
        <x:f>IF(AND(ISNUMBER(D83),ISNUMBER(F83)),D83*F83,"")</x:f>
      </x:c>
      <x:c r="L83" s="73" t="str">
        <x:f>IF(COUNTA(A83:I83)=0,"",IF(OR(A83="",B83="",C83="",E83="",G83="",I83="",NOT(ISNUMBER(D83)),NOT(ISNUMBER(F83)),NOT(ISNUMBER(H83)),IFERROR(SEARCH("|",A83&amp;B83),0)&gt;0),"INPUT REVIEW",IF(OR(D83&lt;0,F83&lt;0,H83&lt;0),"INPUT REVIEW",IF(OR(UPPER(TRIM(A83))&lt;&gt;UPPER(TRIM('Start'!$B$8)),UPPER(TRIM(G83))&lt;&gt;UPPER(TRIM('Start'!$B$10))),"SCOPE REVIEW",IF(ABS(K83-H83)&gt;'Start'!$B$11,"ARITHMETIC REVIEW","READY")))))</x:f>
      </x:c>
      <x:c r="M83" s="73" t="str">
        <x:f>IF(COUNTA(A83:I83)=0,"",SUMPRODUCT(--($J$7:$J$106=J83)))</x:f>
      </x:c>
    </x:row>
    <x:row r="84" ht="30" customHeight="1">
      <x:c r="A84" s="76"/>
      <x:c r="B84" s="76"/>
      <x:c r="C84" s="76"/>
      <x:c r="D84" s="84"/>
      <x:c r="E84" s="72"/>
      <x:c r="F84" s="78"/>
      <x:c r="G84" s="72"/>
      <x:c r="H84" s="78"/>
      <x:c r="I84" s="72"/>
      <x:c r="J84" s="73" t="str">
        <x:f>IF(COUNTA(A84:I84)=0,"",UPPER(TRIM(A84))&amp;"|"&amp;UPPER(TRIM(B84))&amp;"|"&amp;UPPER(TRIM(G84)))</x:f>
      </x:c>
      <x:c r="K84" s="80" t="str">
        <x:f>IF(AND(ISNUMBER(D84),ISNUMBER(F84)),D84*F84,"")</x:f>
      </x:c>
      <x:c r="L84" s="73" t="str">
        <x:f>IF(COUNTA(A84:I84)=0,"",IF(OR(A84="",B84="",C84="",E84="",G84="",I84="",NOT(ISNUMBER(D84)),NOT(ISNUMBER(F84)),NOT(ISNUMBER(H84)),IFERROR(SEARCH("|",A84&amp;B84),0)&gt;0),"INPUT REVIEW",IF(OR(D84&lt;0,F84&lt;0,H84&lt;0),"INPUT REVIEW",IF(OR(UPPER(TRIM(A84))&lt;&gt;UPPER(TRIM('Start'!$B$8)),UPPER(TRIM(G84))&lt;&gt;UPPER(TRIM('Start'!$B$10))),"SCOPE REVIEW",IF(ABS(K84-H84)&gt;'Start'!$B$11,"ARITHMETIC REVIEW","READY")))))</x:f>
      </x:c>
      <x:c r="M84" s="73" t="str">
        <x:f>IF(COUNTA(A84:I84)=0,"",SUMPRODUCT(--($J$7:$J$106=J84)))</x:f>
      </x:c>
    </x:row>
    <x:row r="85" ht="30" customHeight="1">
      <x:c r="A85" s="76"/>
      <x:c r="B85" s="76"/>
      <x:c r="C85" s="76"/>
      <x:c r="D85" s="84"/>
      <x:c r="E85" s="72"/>
      <x:c r="F85" s="78"/>
      <x:c r="G85" s="72"/>
      <x:c r="H85" s="78"/>
      <x:c r="I85" s="72"/>
      <x:c r="J85" s="73" t="str">
        <x:f>IF(COUNTA(A85:I85)=0,"",UPPER(TRIM(A85))&amp;"|"&amp;UPPER(TRIM(B85))&amp;"|"&amp;UPPER(TRIM(G85)))</x:f>
      </x:c>
      <x:c r="K85" s="80" t="str">
        <x:f>IF(AND(ISNUMBER(D85),ISNUMBER(F85)),D85*F85,"")</x:f>
      </x:c>
      <x:c r="L85" s="73" t="str">
        <x:f>IF(COUNTA(A85:I85)=0,"",IF(OR(A85="",B85="",C85="",E85="",G85="",I85="",NOT(ISNUMBER(D85)),NOT(ISNUMBER(F85)),NOT(ISNUMBER(H85)),IFERROR(SEARCH("|",A85&amp;B85),0)&gt;0),"INPUT REVIEW",IF(OR(D85&lt;0,F85&lt;0,H85&lt;0),"INPUT REVIEW",IF(OR(UPPER(TRIM(A85))&lt;&gt;UPPER(TRIM('Start'!$B$8)),UPPER(TRIM(G85))&lt;&gt;UPPER(TRIM('Start'!$B$10))),"SCOPE REVIEW",IF(ABS(K85-H85)&gt;'Start'!$B$11,"ARITHMETIC REVIEW","READY")))))</x:f>
      </x:c>
      <x:c r="M85" s="73" t="str">
        <x:f>IF(COUNTA(A85:I85)=0,"",SUMPRODUCT(--($J$7:$J$106=J85)))</x:f>
      </x:c>
    </x:row>
    <x:row r="86" ht="30" customHeight="1">
      <x:c r="A86" s="76"/>
      <x:c r="B86" s="76"/>
      <x:c r="C86" s="76"/>
      <x:c r="D86" s="84"/>
      <x:c r="E86" s="72"/>
      <x:c r="F86" s="78"/>
      <x:c r="G86" s="72"/>
      <x:c r="H86" s="78"/>
      <x:c r="I86" s="72"/>
      <x:c r="J86" s="73" t="str">
        <x:f>IF(COUNTA(A86:I86)=0,"",UPPER(TRIM(A86))&amp;"|"&amp;UPPER(TRIM(B86))&amp;"|"&amp;UPPER(TRIM(G86)))</x:f>
      </x:c>
      <x:c r="K86" s="80" t="str">
        <x:f>IF(AND(ISNUMBER(D86),ISNUMBER(F86)),D86*F86,"")</x:f>
      </x:c>
      <x:c r="L86" s="73" t="str">
        <x:f>IF(COUNTA(A86:I86)=0,"",IF(OR(A86="",B86="",C86="",E86="",G86="",I86="",NOT(ISNUMBER(D86)),NOT(ISNUMBER(F86)),NOT(ISNUMBER(H86)),IFERROR(SEARCH("|",A86&amp;B86),0)&gt;0),"INPUT REVIEW",IF(OR(D86&lt;0,F86&lt;0,H86&lt;0),"INPUT REVIEW",IF(OR(UPPER(TRIM(A86))&lt;&gt;UPPER(TRIM('Start'!$B$8)),UPPER(TRIM(G86))&lt;&gt;UPPER(TRIM('Start'!$B$10))),"SCOPE REVIEW",IF(ABS(K86-H86)&gt;'Start'!$B$11,"ARITHMETIC REVIEW","READY")))))</x:f>
      </x:c>
      <x:c r="M86" s="73" t="str">
        <x:f>IF(COUNTA(A86:I86)=0,"",SUMPRODUCT(--($J$7:$J$106=J86)))</x:f>
      </x:c>
    </x:row>
    <x:row r="87" ht="30" customHeight="1">
      <x:c r="A87" s="76"/>
      <x:c r="B87" s="76"/>
      <x:c r="C87" s="76"/>
      <x:c r="D87" s="84"/>
      <x:c r="E87" s="72"/>
      <x:c r="F87" s="78"/>
      <x:c r="G87" s="72"/>
      <x:c r="H87" s="78"/>
      <x:c r="I87" s="72"/>
      <x:c r="J87" s="73" t="str">
        <x:f>IF(COUNTA(A87:I87)=0,"",UPPER(TRIM(A87))&amp;"|"&amp;UPPER(TRIM(B87))&amp;"|"&amp;UPPER(TRIM(G87)))</x:f>
      </x:c>
      <x:c r="K87" s="80" t="str">
        <x:f>IF(AND(ISNUMBER(D87),ISNUMBER(F87)),D87*F87,"")</x:f>
      </x:c>
      <x:c r="L87" s="73" t="str">
        <x:f>IF(COUNTA(A87:I87)=0,"",IF(OR(A87="",B87="",C87="",E87="",G87="",I87="",NOT(ISNUMBER(D87)),NOT(ISNUMBER(F87)),NOT(ISNUMBER(H87)),IFERROR(SEARCH("|",A87&amp;B87),0)&gt;0),"INPUT REVIEW",IF(OR(D87&lt;0,F87&lt;0,H87&lt;0),"INPUT REVIEW",IF(OR(UPPER(TRIM(A87))&lt;&gt;UPPER(TRIM('Start'!$B$8)),UPPER(TRIM(G87))&lt;&gt;UPPER(TRIM('Start'!$B$10))),"SCOPE REVIEW",IF(ABS(K87-H87)&gt;'Start'!$B$11,"ARITHMETIC REVIEW","READY")))))</x:f>
      </x:c>
      <x:c r="M87" s="73" t="str">
        <x:f>IF(COUNTA(A87:I87)=0,"",SUMPRODUCT(--($J$7:$J$106=J87)))</x:f>
      </x:c>
    </x:row>
    <x:row r="88" ht="30" customHeight="1">
      <x:c r="A88" s="76"/>
      <x:c r="B88" s="76"/>
      <x:c r="C88" s="76"/>
      <x:c r="D88" s="84"/>
      <x:c r="E88" s="72"/>
      <x:c r="F88" s="78"/>
      <x:c r="G88" s="72"/>
      <x:c r="H88" s="78"/>
      <x:c r="I88" s="72"/>
      <x:c r="J88" s="73" t="str">
        <x:f>IF(COUNTA(A88:I88)=0,"",UPPER(TRIM(A88))&amp;"|"&amp;UPPER(TRIM(B88))&amp;"|"&amp;UPPER(TRIM(G88)))</x:f>
      </x:c>
      <x:c r="K88" s="80" t="str">
        <x:f>IF(AND(ISNUMBER(D88),ISNUMBER(F88)),D88*F88,"")</x:f>
      </x:c>
      <x:c r="L88" s="73" t="str">
        <x:f>IF(COUNTA(A88:I88)=0,"",IF(OR(A88="",B88="",C88="",E88="",G88="",I88="",NOT(ISNUMBER(D88)),NOT(ISNUMBER(F88)),NOT(ISNUMBER(H88)),IFERROR(SEARCH("|",A88&amp;B88),0)&gt;0),"INPUT REVIEW",IF(OR(D88&lt;0,F88&lt;0,H88&lt;0),"INPUT REVIEW",IF(OR(UPPER(TRIM(A88))&lt;&gt;UPPER(TRIM('Start'!$B$8)),UPPER(TRIM(G88))&lt;&gt;UPPER(TRIM('Start'!$B$10))),"SCOPE REVIEW",IF(ABS(K88-H88)&gt;'Start'!$B$11,"ARITHMETIC REVIEW","READY")))))</x:f>
      </x:c>
      <x:c r="M88" s="73" t="str">
        <x:f>IF(COUNTA(A88:I88)=0,"",SUMPRODUCT(--($J$7:$J$106=J88)))</x:f>
      </x:c>
    </x:row>
    <x:row r="89" ht="30" customHeight="1">
      <x:c r="A89" s="76"/>
      <x:c r="B89" s="76"/>
      <x:c r="C89" s="76"/>
      <x:c r="D89" s="84"/>
      <x:c r="E89" s="72"/>
      <x:c r="F89" s="78"/>
      <x:c r="G89" s="72"/>
      <x:c r="H89" s="78"/>
      <x:c r="I89" s="72"/>
      <x:c r="J89" s="73" t="str">
        <x:f>IF(COUNTA(A89:I89)=0,"",UPPER(TRIM(A89))&amp;"|"&amp;UPPER(TRIM(B89))&amp;"|"&amp;UPPER(TRIM(G89)))</x:f>
      </x:c>
      <x:c r="K89" s="80" t="str">
        <x:f>IF(AND(ISNUMBER(D89),ISNUMBER(F89)),D89*F89,"")</x:f>
      </x:c>
      <x:c r="L89" s="73" t="str">
        <x:f>IF(COUNTA(A89:I89)=0,"",IF(OR(A89="",B89="",C89="",E89="",G89="",I89="",NOT(ISNUMBER(D89)),NOT(ISNUMBER(F89)),NOT(ISNUMBER(H89)),IFERROR(SEARCH("|",A89&amp;B89),0)&gt;0),"INPUT REVIEW",IF(OR(D89&lt;0,F89&lt;0,H89&lt;0),"INPUT REVIEW",IF(OR(UPPER(TRIM(A89))&lt;&gt;UPPER(TRIM('Start'!$B$8)),UPPER(TRIM(G89))&lt;&gt;UPPER(TRIM('Start'!$B$10))),"SCOPE REVIEW",IF(ABS(K89-H89)&gt;'Start'!$B$11,"ARITHMETIC REVIEW","READY")))))</x:f>
      </x:c>
      <x:c r="M89" s="73" t="str">
        <x:f>IF(COUNTA(A89:I89)=0,"",SUMPRODUCT(--($J$7:$J$106=J89)))</x:f>
      </x:c>
    </x:row>
    <x:row r="90" ht="30" customHeight="1">
      <x:c r="A90" s="76"/>
      <x:c r="B90" s="76"/>
      <x:c r="C90" s="76"/>
      <x:c r="D90" s="84"/>
      <x:c r="E90" s="72"/>
      <x:c r="F90" s="78"/>
      <x:c r="G90" s="72"/>
      <x:c r="H90" s="78"/>
      <x:c r="I90" s="72"/>
      <x:c r="J90" s="73" t="str">
        <x:f>IF(COUNTA(A90:I90)=0,"",UPPER(TRIM(A90))&amp;"|"&amp;UPPER(TRIM(B90))&amp;"|"&amp;UPPER(TRIM(G90)))</x:f>
      </x:c>
      <x:c r="K90" s="80" t="str">
        <x:f>IF(AND(ISNUMBER(D90),ISNUMBER(F90)),D90*F90,"")</x:f>
      </x:c>
      <x:c r="L90" s="73" t="str">
        <x:f>IF(COUNTA(A90:I90)=0,"",IF(OR(A90="",B90="",C90="",E90="",G90="",I90="",NOT(ISNUMBER(D90)),NOT(ISNUMBER(F90)),NOT(ISNUMBER(H90)),IFERROR(SEARCH("|",A90&amp;B90),0)&gt;0),"INPUT REVIEW",IF(OR(D90&lt;0,F90&lt;0,H90&lt;0),"INPUT REVIEW",IF(OR(UPPER(TRIM(A90))&lt;&gt;UPPER(TRIM('Start'!$B$8)),UPPER(TRIM(G90))&lt;&gt;UPPER(TRIM('Start'!$B$10))),"SCOPE REVIEW",IF(ABS(K90-H90)&gt;'Start'!$B$11,"ARITHMETIC REVIEW","READY")))))</x:f>
      </x:c>
      <x:c r="M90" s="73" t="str">
        <x:f>IF(COUNTA(A90:I90)=0,"",SUMPRODUCT(--($J$7:$J$106=J90)))</x:f>
      </x:c>
    </x:row>
    <x:row r="91" ht="30" customHeight="1">
      <x:c r="A91" s="76"/>
      <x:c r="B91" s="76"/>
      <x:c r="C91" s="76"/>
      <x:c r="D91" s="84"/>
      <x:c r="E91" s="72"/>
      <x:c r="F91" s="78"/>
      <x:c r="G91" s="72"/>
      <x:c r="H91" s="78"/>
      <x:c r="I91" s="72"/>
      <x:c r="J91" s="73" t="str">
        <x:f>IF(COUNTA(A91:I91)=0,"",UPPER(TRIM(A91))&amp;"|"&amp;UPPER(TRIM(B91))&amp;"|"&amp;UPPER(TRIM(G91)))</x:f>
      </x:c>
      <x:c r="K91" s="80" t="str">
        <x:f>IF(AND(ISNUMBER(D91),ISNUMBER(F91)),D91*F91,"")</x:f>
      </x:c>
      <x:c r="L91" s="73" t="str">
        <x:f>IF(COUNTA(A91:I91)=0,"",IF(OR(A91="",B91="",C91="",E91="",G91="",I91="",NOT(ISNUMBER(D91)),NOT(ISNUMBER(F91)),NOT(ISNUMBER(H91)),IFERROR(SEARCH("|",A91&amp;B91),0)&gt;0),"INPUT REVIEW",IF(OR(D91&lt;0,F91&lt;0,H91&lt;0),"INPUT REVIEW",IF(OR(UPPER(TRIM(A91))&lt;&gt;UPPER(TRIM('Start'!$B$8)),UPPER(TRIM(G91))&lt;&gt;UPPER(TRIM('Start'!$B$10))),"SCOPE REVIEW",IF(ABS(K91-H91)&gt;'Start'!$B$11,"ARITHMETIC REVIEW","READY")))))</x:f>
      </x:c>
      <x:c r="M91" s="73" t="str">
        <x:f>IF(COUNTA(A91:I91)=0,"",SUMPRODUCT(--($J$7:$J$106=J91)))</x:f>
      </x:c>
    </x:row>
    <x:row r="92" ht="30" customHeight="1">
      <x:c r="A92" s="76"/>
      <x:c r="B92" s="76"/>
      <x:c r="C92" s="76"/>
      <x:c r="D92" s="84"/>
      <x:c r="E92" s="72"/>
      <x:c r="F92" s="78"/>
      <x:c r="G92" s="72"/>
      <x:c r="H92" s="78"/>
      <x:c r="I92" s="72"/>
      <x:c r="J92" s="73" t="str">
        <x:f>IF(COUNTA(A92:I92)=0,"",UPPER(TRIM(A92))&amp;"|"&amp;UPPER(TRIM(B92))&amp;"|"&amp;UPPER(TRIM(G92)))</x:f>
      </x:c>
      <x:c r="K92" s="80" t="str">
        <x:f>IF(AND(ISNUMBER(D92),ISNUMBER(F92)),D92*F92,"")</x:f>
      </x:c>
      <x:c r="L92" s="73" t="str">
        <x:f>IF(COUNTA(A92:I92)=0,"",IF(OR(A92="",B92="",C92="",E92="",G92="",I92="",NOT(ISNUMBER(D92)),NOT(ISNUMBER(F92)),NOT(ISNUMBER(H92)),IFERROR(SEARCH("|",A92&amp;B92),0)&gt;0),"INPUT REVIEW",IF(OR(D92&lt;0,F92&lt;0,H92&lt;0),"INPUT REVIEW",IF(OR(UPPER(TRIM(A92))&lt;&gt;UPPER(TRIM('Start'!$B$8)),UPPER(TRIM(G92))&lt;&gt;UPPER(TRIM('Start'!$B$10))),"SCOPE REVIEW",IF(ABS(K92-H92)&gt;'Start'!$B$11,"ARITHMETIC REVIEW","READY")))))</x:f>
      </x:c>
      <x:c r="M92" s="73" t="str">
        <x:f>IF(COUNTA(A92:I92)=0,"",SUMPRODUCT(--($J$7:$J$106=J92)))</x:f>
      </x:c>
    </x:row>
    <x:row r="93" ht="30" customHeight="1">
      <x:c r="A93" s="76"/>
      <x:c r="B93" s="76"/>
      <x:c r="C93" s="76"/>
      <x:c r="D93" s="84"/>
      <x:c r="E93" s="72"/>
      <x:c r="F93" s="78"/>
      <x:c r="G93" s="72"/>
      <x:c r="H93" s="78"/>
      <x:c r="I93" s="72"/>
      <x:c r="J93" s="73" t="str">
        <x:f>IF(COUNTA(A93:I93)=0,"",UPPER(TRIM(A93))&amp;"|"&amp;UPPER(TRIM(B93))&amp;"|"&amp;UPPER(TRIM(G93)))</x:f>
      </x:c>
      <x:c r="K93" s="80" t="str">
        <x:f>IF(AND(ISNUMBER(D93),ISNUMBER(F93)),D93*F93,"")</x:f>
      </x:c>
      <x:c r="L93" s="73" t="str">
        <x:f>IF(COUNTA(A93:I93)=0,"",IF(OR(A93="",B93="",C93="",E93="",G93="",I93="",NOT(ISNUMBER(D93)),NOT(ISNUMBER(F93)),NOT(ISNUMBER(H93)),IFERROR(SEARCH("|",A93&amp;B93),0)&gt;0),"INPUT REVIEW",IF(OR(D93&lt;0,F93&lt;0,H93&lt;0),"INPUT REVIEW",IF(OR(UPPER(TRIM(A93))&lt;&gt;UPPER(TRIM('Start'!$B$8)),UPPER(TRIM(G93))&lt;&gt;UPPER(TRIM('Start'!$B$10))),"SCOPE REVIEW",IF(ABS(K93-H93)&gt;'Start'!$B$11,"ARITHMETIC REVIEW","READY")))))</x:f>
      </x:c>
      <x:c r="M93" s="73" t="str">
        <x:f>IF(COUNTA(A93:I93)=0,"",SUMPRODUCT(--($J$7:$J$106=J93)))</x:f>
      </x:c>
    </x:row>
    <x:row r="94" ht="30" customHeight="1">
      <x:c r="A94" s="76"/>
      <x:c r="B94" s="76"/>
      <x:c r="C94" s="76"/>
      <x:c r="D94" s="84"/>
      <x:c r="E94" s="72"/>
      <x:c r="F94" s="78"/>
      <x:c r="G94" s="72"/>
      <x:c r="H94" s="78"/>
      <x:c r="I94" s="72"/>
      <x:c r="J94" s="73" t="str">
        <x:f>IF(COUNTA(A94:I94)=0,"",UPPER(TRIM(A94))&amp;"|"&amp;UPPER(TRIM(B94))&amp;"|"&amp;UPPER(TRIM(G94)))</x:f>
      </x:c>
      <x:c r="K94" s="80" t="str">
        <x:f>IF(AND(ISNUMBER(D94),ISNUMBER(F94)),D94*F94,"")</x:f>
      </x:c>
      <x:c r="L94" s="73" t="str">
        <x:f>IF(COUNTA(A94:I94)=0,"",IF(OR(A94="",B94="",C94="",E94="",G94="",I94="",NOT(ISNUMBER(D94)),NOT(ISNUMBER(F94)),NOT(ISNUMBER(H94)),IFERROR(SEARCH("|",A94&amp;B94),0)&gt;0),"INPUT REVIEW",IF(OR(D94&lt;0,F94&lt;0,H94&lt;0),"INPUT REVIEW",IF(OR(UPPER(TRIM(A94))&lt;&gt;UPPER(TRIM('Start'!$B$8)),UPPER(TRIM(G94))&lt;&gt;UPPER(TRIM('Start'!$B$10))),"SCOPE REVIEW",IF(ABS(K94-H94)&gt;'Start'!$B$11,"ARITHMETIC REVIEW","READY")))))</x:f>
      </x:c>
      <x:c r="M94" s="73" t="str">
        <x:f>IF(COUNTA(A94:I94)=0,"",SUMPRODUCT(--($J$7:$J$106=J94)))</x:f>
      </x:c>
    </x:row>
    <x:row r="95" ht="30" customHeight="1">
      <x:c r="A95" s="76"/>
      <x:c r="B95" s="76"/>
      <x:c r="C95" s="76"/>
      <x:c r="D95" s="84"/>
      <x:c r="E95" s="72"/>
      <x:c r="F95" s="78"/>
      <x:c r="G95" s="72"/>
      <x:c r="H95" s="78"/>
      <x:c r="I95" s="72"/>
      <x:c r="J95" s="73" t="str">
        <x:f>IF(COUNTA(A95:I95)=0,"",UPPER(TRIM(A95))&amp;"|"&amp;UPPER(TRIM(B95))&amp;"|"&amp;UPPER(TRIM(G95)))</x:f>
      </x:c>
      <x:c r="K95" s="80" t="str">
        <x:f>IF(AND(ISNUMBER(D95),ISNUMBER(F95)),D95*F95,"")</x:f>
      </x:c>
      <x:c r="L95" s="73" t="str">
        <x:f>IF(COUNTA(A95:I95)=0,"",IF(OR(A95="",B95="",C95="",E95="",G95="",I95="",NOT(ISNUMBER(D95)),NOT(ISNUMBER(F95)),NOT(ISNUMBER(H95)),IFERROR(SEARCH("|",A95&amp;B95),0)&gt;0),"INPUT REVIEW",IF(OR(D95&lt;0,F95&lt;0,H95&lt;0),"INPUT REVIEW",IF(OR(UPPER(TRIM(A95))&lt;&gt;UPPER(TRIM('Start'!$B$8)),UPPER(TRIM(G95))&lt;&gt;UPPER(TRIM('Start'!$B$10))),"SCOPE REVIEW",IF(ABS(K95-H95)&gt;'Start'!$B$11,"ARITHMETIC REVIEW","READY")))))</x:f>
      </x:c>
      <x:c r="M95" s="73" t="str">
        <x:f>IF(COUNTA(A95:I95)=0,"",SUMPRODUCT(--($J$7:$J$106=J95)))</x:f>
      </x:c>
    </x:row>
    <x:row r="96" ht="30" customHeight="1">
      <x:c r="A96" s="76"/>
      <x:c r="B96" s="76"/>
      <x:c r="C96" s="76"/>
      <x:c r="D96" s="84"/>
      <x:c r="E96" s="72"/>
      <x:c r="F96" s="78"/>
      <x:c r="G96" s="72"/>
      <x:c r="H96" s="78"/>
      <x:c r="I96" s="72"/>
      <x:c r="J96" s="73" t="str">
        <x:f>IF(COUNTA(A96:I96)=0,"",UPPER(TRIM(A96))&amp;"|"&amp;UPPER(TRIM(B96))&amp;"|"&amp;UPPER(TRIM(G96)))</x:f>
      </x:c>
      <x:c r="K96" s="80" t="str">
        <x:f>IF(AND(ISNUMBER(D96),ISNUMBER(F96)),D96*F96,"")</x:f>
      </x:c>
      <x:c r="L96" s="73" t="str">
        <x:f>IF(COUNTA(A96:I96)=0,"",IF(OR(A96="",B96="",C96="",E96="",G96="",I96="",NOT(ISNUMBER(D96)),NOT(ISNUMBER(F96)),NOT(ISNUMBER(H96)),IFERROR(SEARCH("|",A96&amp;B96),0)&gt;0),"INPUT REVIEW",IF(OR(D96&lt;0,F96&lt;0,H96&lt;0),"INPUT REVIEW",IF(OR(UPPER(TRIM(A96))&lt;&gt;UPPER(TRIM('Start'!$B$8)),UPPER(TRIM(G96))&lt;&gt;UPPER(TRIM('Start'!$B$10))),"SCOPE REVIEW",IF(ABS(K96-H96)&gt;'Start'!$B$11,"ARITHMETIC REVIEW","READY")))))</x:f>
      </x:c>
      <x:c r="M96" s="73" t="str">
        <x:f>IF(COUNTA(A96:I96)=0,"",SUMPRODUCT(--($J$7:$J$106=J96)))</x:f>
      </x:c>
    </x:row>
    <x:row r="97" ht="30" customHeight="1">
      <x:c r="A97" s="76"/>
      <x:c r="B97" s="76"/>
      <x:c r="C97" s="76"/>
      <x:c r="D97" s="84"/>
      <x:c r="E97" s="72"/>
      <x:c r="F97" s="78"/>
      <x:c r="G97" s="72"/>
      <x:c r="H97" s="78"/>
      <x:c r="I97" s="72"/>
      <x:c r="J97" s="73" t="str">
        <x:f>IF(COUNTA(A97:I97)=0,"",UPPER(TRIM(A97))&amp;"|"&amp;UPPER(TRIM(B97))&amp;"|"&amp;UPPER(TRIM(G97)))</x:f>
      </x:c>
      <x:c r="K97" s="80" t="str">
        <x:f>IF(AND(ISNUMBER(D97),ISNUMBER(F97)),D97*F97,"")</x:f>
      </x:c>
      <x:c r="L97" s="73" t="str">
        <x:f>IF(COUNTA(A97:I97)=0,"",IF(OR(A97="",B97="",C97="",E97="",G97="",I97="",NOT(ISNUMBER(D97)),NOT(ISNUMBER(F97)),NOT(ISNUMBER(H97)),IFERROR(SEARCH("|",A97&amp;B97),0)&gt;0),"INPUT REVIEW",IF(OR(D97&lt;0,F97&lt;0,H97&lt;0),"INPUT REVIEW",IF(OR(UPPER(TRIM(A97))&lt;&gt;UPPER(TRIM('Start'!$B$8)),UPPER(TRIM(G97))&lt;&gt;UPPER(TRIM('Start'!$B$10))),"SCOPE REVIEW",IF(ABS(K97-H97)&gt;'Start'!$B$11,"ARITHMETIC REVIEW","READY")))))</x:f>
      </x:c>
      <x:c r="M97" s="73" t="str">
        <x:f>IF(COUNTA(A97:I97)=0,"",SUMPRODUCT(--($J$7:$J$106=J97)))</x:f>
      </x:c>
    </x:row>
    <x:row r="98" ht="30" customHeight="1">
      <x:c r="A98" s="76"/>
      <x:c r="B98" s="76"/>
      <x:c r="C98" s="76"/>
      <x:c r="D98" s="84"/>
      <x:c r="E98" s="72"/>
      <x:c r="F98" s="78"/>
      <x:c r="G98" s="72"/>
      <x:c r="H98" s="78"/>
      <x:c r="I98" s="72"/>
      <x:c r="J98" s="73" t="str">
        <x:f>IF(COUNTA(A98:I98)=0,"",UPPER(TRIM(A98))&amp;"|"&amp;UPPER(TRIM(B98))&amp;"|"&amp;UPPER(TRIM(G98)))</x:f>
      </x:c>
      <x:c r="K98" s="80" t="str">
        <x:f>IF(AND(ISNUMBER(D98),ISNUMBER(F98)),D98*F98,"")</x:f>
      </x:c>
      <x:c r="L98" s="73" t="str">
        <x:f>IF(COUNTA(A98:I98)=0,"",IF(OR(A98="",B98="",C98="",E98="",G98="",I98="",NOT(ISNUMBER(D98)),NOT(ISNUMBER(F98)),NOT(ISNUMBER(H98)),IFERROR(SEARCH("|",A98&amp;B98),0)&gt;0),"INPUT REVIEW",IF(OR(D98&lt;0,F98&lt;0,H98&lt;0),"INPUT REVIEW",IF(OR(UPPER(TRIM(A98))&lt;&gt;UPPER(TRIM('Start'!$B$8)),UPPER(TRIM(G98))&lt;&gt;UPPER(TRIM('Start'!$B$10))),"SCOPE REVIEW",IF(ABS(K98-H98)&gt;'Start'!$B$11,"ARITHMETIC REVIEW","READY")))))</x:f>
      </x:c>
      <x:c r="M98" s="73" t="str">
        <x:f>IF(COUNTA(A98:I98)=0,"",SUMPRODUCT(--($J$7:$J$106=J98)))</x:f>
      </x:c>
    </x:row>
    <x:row r="99" ht="30" customHeight="1">
      <x:c r="A99" s="76"/>
      <x:c r="B99" s="76"/>
      <x:c r="C99" s="76"/>
      <x:c r="D99" s="84"/>
      <x:c r="E99" s="72"/>
      <x:c r="F99" s="78"/>
      <x:c r="G99" s="72"/>
      <x:c r="H99" s="78"/>
      <x:c r="I99" s="72"/>
      <x:c r="J99" s="73" t="str">
        <x:f>IF(COUNTA(A99:I99)=0,"",UPPER(TRIM(A99))&amp;"|"&amp;UPPER(TRIM(B99))&amp;"|"&amp;UPPER(TRIM(G99)))</x:f>
      </x:c>
      <x:c r="K99" s="80" t="str">
        <x:f>IF(AND(ISNUMBER(D99),ISNUMBER(F99)),D99*F99,"")</x:f>
      </x:c>
      <x:c r="L99" s="73" t="str">
        <x:f>IF(COUNTA(A99:I99)=0,"",IF(OR(A99="",B99="",C99="",E99="",G99="",I99="",NOT(ISNUMBER(D99)),NOT(ISNUMBER(F99)),NOT(ISNUMBER(H99)),IFERROR(SEARCH("|",A99&amp;B99),0)&gt;0),"INPUT REVIEW",IF(OR(D99&lt;0,F99&lt;0,H99&lt;0),"INPUT REVIEW",IF(OR(UPPER(TRIM(A99))&lt;&gt;UPPER(TRIM('Start'!$B$8)),UPPER(TRIM(G99))&lt;&gt;UPPER(TRIM('Start'!$B$10))),"SCOPE REVIEW",IF(ABS(K99-H99)&gt;'Start'!$B$11,"ARITHMETIC REVIEW","READY")))))</x:f>
      </x:c>
      <x:c r="M99" s="73" t="str">
        <x:f>IF(COUNTA(A99:I99)=0,"",SUMPRODUCT(--($J$7:$J$106=J99)))</x:f>
      </x:c>
    </x:row>
    <x:row r="100" ht="30" customHeight="1">
      <x:c r="A100" s="76"/>
      <x:c r="B100" s="76"/>
      <x:c r="C100" s="76"/>
      <x:c r="D100" s="84"/>
      <x:c r="E100" s="72"/>
      <x:c r="F100" s="78"/>
      <x:c r="G100" s="72"/>
      <x:c r="H100" s="78"/>
      <x:c r="I100" s="72"/>
      <x:c r="J100" s="73" t="str">
        <x:f>IF(COUNTA(A100:I100)=0,"",UPPER(TRIM(A100))&amp;"|"&amp;UPPER(TRIM(B100))&amp;"|"&amp;UPPER(TRIM(G100)))</x:f>
      </x:c>
      <x:c r="K100" s="80" t="str">
        <x:f>IF(AND(ISNUMBER(D100),ISNUMBER(F100)),D100*F100,"")</x:f>
      </x:c>
      <x:c r="L100" s="73" t="str">
        <x:f>IF(COUNTA(A100:I100)=0,"",IF(OR(A100="",B100="",C100="",E100="",G100="",I100="",NOT(ISNUMBER(D100)),NOT(ISNUMBER(F100)),NOT(ISNUMBER(H100)),IFERROR(SEARCH("|",A100&amp;B100),0)&gt;0),"INPUT REVIEW",IF(OR(D100&lt;0,F100&lt;0,H100&lt;0),"INPUT REVIEW",IF(OR(UPPER(TRIM(A100))&lt;&gt;UPPER(TRIM('Start'!$B$8)),UPPER(TRIM(G100))&lt;&gt;UPPER(TRIM('Start'!$B$10))),"SCOPE REVIEW",IF(ABS(K100-H100)&gt;'Start'!$B$11,"ARITHMETIC REVIEW","READY")))))</x:f>
      </x:c>
      <x:c r="M100" s="73" t="str">
        <x:f>IF(COUNTA(A100:I100)=0,"",SUMPRODUCT(--($J$7:$J$106=J100)))</x:f>
      </x:c>
    </x:row>
    <x:row r="101" ht="30" customHeight="1">
      <x:c r="A101" s="76"/>
      <x:c r="B101" s="76"/>
      <x:c r="C101" s="76"/>
      <x:c r="D101" s="84"/>
      <x:c r="E101" s="72"/>
      <x:c r="F101" s="78"/>
      <x:c r="G101" s="72"/>
      <x:c r="H101" s="78"/>
      <x:c r="I101" s="72"/>
      <x:c r="J101" s="73" t="str">
        <x:f>IF(COUNTA(A101:I101)=0,"",UPPER(TRIM(A101))&amp;"|"&amp;UPPER(TRIM(B101))&amp;"|"&amp;UPPER(TRIM(G101)))</x:f>
      </x:c>
      <x:c r="K101" s="80" t="str">
        <x:f>IF(AND(ISNUMBER(D101),ISNUMBER(F101)),D101*F101,"")</x:f>
      </x:c>
      <x:c r="L101" s="73" t="str">
        <x:f>IF(COUNTA(A101:I101)=0,"",IF(OR(A101="",B101="",C101="",E101="",G101="",I101="",NOT(ISNUMBER(D101)),NOT(ISNUMBER(F101)),NOT(ISNUMBER(H101)),IFERROR(SEARCH("|",A101&amp;B101),0)&gt;0),"INPUT REVIEW",IF(OR(D101&lt;0,F101&lt;0,H101&lt;0),"INPUT REVIEW",IF(OR(UPPER(TRIM(A101))&lt;&gt;UPPER(TRIM('Start'!$B$8)),UPPER(TRIM(G101))&lt;&gt;UPPER(TRIM('Start'!$B$10))),"SCOPE REVIEW",IF(ABS(K101-H101)&gt;'Start'!$B$11,"ARITHMETIC REVIEW","READY")))))</x:f>
      </x:c>
      <x:c r="M101" s="73" t="str">
        <x:f>IF(COUNTA(A101:I101)=0,"",SUMPRODUCT(--($J$7:$J$106=J101)))</x:f>
      </x:c>
    </x:row>
    <x:row r="102" ht="30" customHeight="1">
      <x:c r="A102" s="76"/>
      <x:c r="B102" s="76"/>
      <x:c r="C102" s="76"/>
      <x:c r="D102" s="84"/>
      <x:c r="E102" s="72"/>
      <x:c r="F102" s="78"/>
      <x:c r="G102" s="72"/>
      <x:c r="H102" s="78"/>
      <x:c r="I102" s="72"/>
      <x:c r="J102" s="73" t="str">
        <x:f>IF(COUNTA(A102:I102)=0,"",UPPER(TRIM(A102))&amp;"|"&amp;UPPER(TRIM(B102))&amp;"|"&amp;UPPER(TRIM(G102)))</x:f>
      </x:c>
      <x:c r="K102" s="80" t="str">
        <x:f>IF(AND(ISNUMBER(D102),ISNUMBER(F102)),D102*F102,"")</x:f>
      </x:c>
      <x:c r="L102" s="73" t="str">
        <x:f>IF(COUNTA(A102:I102)=0,"",IF(OR(A102="",B102="",C102="",E102="",G102="",I102="",NOT(ISNUMBER(D102)),NOT(ISNUMBER(F102)),NOT(ISNUMBER(H102)),IFERROR(SEARCH("|",A102&amp;B102),0)&gt;0),"INPUT REVIEW",IF(OR(D102&lt;0,F102&lt;0,H102&lt;0),"INPUT REVIEW",IF(OR(UPPER(TRIM(A102))&lt;&gt;UPPER(TRIM('Start'!$B$8)),UPPER(TRIM(G102))&lt;&gt;UPPER(TRIM('Start'!$B$10))),"SCOPE REVIEW",IF(ABS(K102-H102)&gt;'Start'!$B$11,"ARITHMETIC REVIEW","READY")))))</x:f>
      </x:c>
      <x:c r="M102" s="73" t="str">
        <x:f>IF(COUNTA(A102:I102)=0,"",SUMPRODUCT(--($J$7:$J$106=J102)))</x:f>
      </x:c>
    </x:row>
    <x:row r="103" ht="30" customHeight="1">
      <x:c r="A103" s="76"/>
      <x:c r="B103" s="76"/>
      <x:c r="C103" s="76"/>
      <x:c r="D103" s="84"/>
      <x:c r="E103" s="72"/>
      <x:c r="F103" s="78"/>
      <x:c r="G103" s="72"/>
      <x:c r="H103" s="78"/>
      <x:c r="I103" s="72"/>
      <x:c r="J103" s="73" t="str">
        <x:f>IF(COUNTA(A103:I103)=0,"",UPPER(TRIM(A103))&amp;"|"&amp;UPPER(TRIM(B103))&amp;"|"&amp;UPPER(TRIM(G103)))</x:f>
      </x:c>
      <x:c r="K103" s="80" t="str">
        <x:f>IF(AND(ISNUMBER(D103),ISNUMBER(F103)),D103*F103,"")</x:f>
      </x:c>
      <x:c r="L103" s="73" t="str">
        <x:f>IF(COUNTA(A103:I103)=0,"",IF(OR(A103="",B103="",C103="",E103="",G103="",I103="",NOT(ISNUMBER(D103)),NOT(ISNUMBER(F103)),NOT(ISNUMBER(H103)),IFERROR(SEARCH("|",A103&amp;B103),0)&gt;0),"INPUT REVIEW",IF(OR(D103&lt;0,F103&lt;0,H103&lt;0),"INPUT REVIEW",IF(OR(UPPER(TRIM(A103))&lt;&gt;UPPER(TRIM('Start'!$B$8)),UPPER(TRIM(G103))&lt;&gt;UPPER(TRIM('Start'!$B$10))),"SCOPE REVIEW",IF(ABS(K103-H103)&gt;'Start'!$B$11,"ARITHMETIC REVIEW","READY")))))</x:f>
      </x:c>
      <x:c r="M103" s="73" t="str">
        <x:f>IF(COUNTA(A103:I103)=0,"",SUMPRODUCT(--($J$7:$J$106=J103)))</x:f>
      </x:c>
    </x:row>
    <x:row r="104" ht="30" customHeight="1">
      <x:c r="A104" s="76"/>
      <x:c r="B104" s="76"/>
      <x:c r="C104" s="76"/>
      <x:c r="D104" s="84"/>
      <x:c r="E104" s="72"/>
      <x:c r="F104" s="78"/>
      <x:c r="G104" s="72"/>
      <x:c r="H104" s="78"/>
      <x:c r="I104" s="72"/>
      <x:c r="J104" s="73" t="str">
        <x:f>IF(COUNTA(A104:I104)=0,"",UPPER(TRIM(A104))&amp;"|"&amp;UPPER(TRIM(B104))&amp;"|"&amp;UPPER(TRIM(G104)))</x:f>
      </x:c>
      <x:c r="K104" s="80" t="str">
        <x:f>IF(AND(ISNUMBER(D104),ISNUMBER(F104)),D104*F104,"")</x:f>
      </x:c>
      <x:c r="L104" s="73" t="str">
        <x:f>IF(COUNTA(A104:I104)=0,"",IF(OR(A104="",B104="",C104="",E104="",G104="",I104="",NOT(ISNUMBER(D104)),NOT(ISNUMBER(F104)),NOT(ISNUMBER(H104)),IFERROR(SEARCH("|",A104&amp;B104),0)&gt;0),"INPUT REVIEW",IF(OR(D104&lt;0,F104&lt;0,H104&lt;0),"INPUT REVIEW",IF(OR(UPPER(TRIM(A104))&lt;&gt;UPPER(TRIM('Start'!$B$8)),UPPER(TRIM(G104))&lt;&gt;UPPER(TRIM('Start'!$B$10))),"SCOPE REVIEW",IF(ABS(K104-H104)&gt;'Start'!$B$11,"ARITHMETIC REVIEW","READY")))))</x:f>
      </x:c>
      <x:c r="M104" s="73" t="str">
        <x:f>IF(COUNTA(A104:I104)=0,"",SUMPRODUCT(--($J$7:$J$106=J104)))</x:f>
      </x:c>
    </x:row>
    <x:row r="105" ht="30" customHeight="1">
      <x:c r="A105" s="76"/>
      <x:c r="B105" s="76"/>
      <x:c r="C105" s="76"/>
      <x:c r="D105" s="84"/>
      <x:c r="E105" s="72"/>
      <x:c r="F105" s="78"/>
      <x:c r="G105" s="72"/>
      <x:c r="H105" s="78"/>
      <x:c r="I105" s="72"/>
      <x:c r="J105" s="73" t="str">
        <x:f>IF(COUNTA(A105:I105)=0,"",UPPER(TRIM(A105))&amp;"|"&amp;UPPER(TRIM(B105))&amp;"|"&amp;UPPER(TRIM(G105)))</x:f>
      </x:c>
      <x:c r="K105" s="80" t="str">
        <x:f>IF(AND(ISNUMBER(D105),ISNUMBER(F105)),D105*F105,"")</x:f>
      </x:c>
      <x:c r="L105" s="73" t="str">
        <x:f>IF(COUNTA(A105:I105)=0,"",IF(OR(A105="",B105="",C105="",E105="",G105="",I105="",NOT(ISNUMBER(D105)),NOT(ISNUMBER(F105)),NOT(ISNUMBER(H105)),IFERROR(SEARCH("|",A105&amp;B105),0)&gt;0),"INPUT REVIEW",IF(OR(D105&lt;0,F105&lt;0,H105&lt;0),"INPUT REVIEW",IF(OR(UPPER(TRIM(A105))&lt;&gt;UPPER(TRIM('Start'!$B$8)),UPPER(TRIM(G105))&lt;&gt;UPPER(TRIM('Start'!$B$10))),"SCOPE REVIEW",IF(ABS(K105-H105)&gt;'Start'!$B$11,"ARITHMETIC REVIEW","READY")))))</x:f>
      </x:c>
      <x:c r="M105" s="73" t="str">
        <x:f>IF(COUNTA(A105:I105)=0,"",SUMPRODUCT(--($J$7:$J$106=J105)))</x:f>
      </x:c>
    </x:row>
    <x:row r="106" ht="30" customHeight="1">
      <x:c r="A106" s="76"/>
      <x:c r="B106" s="76"/>
      <x:c r="C106" s="76"/>
      <x:c r="D106" s="84"/>
      <x:c r="E106" s="72"/>
      <x:c r="F106" s="78"/>
      <x:c r="G106" s="72"/>
      <x:c r="H106" s="78"/>
      <x:c r="I106" s="72"/>
      <x:c r="J106" s="73" t="str">
        <x:f>IF(COUNTA(A106:I106)=0,"",UPPER(TRIM(A106))&amp;"|"&amp;UPPER(TRIM(B106))&amp;"|"&amp;UPPER(TRIM(G106)))</x:f>
      </x:c>
      <x:c r="K106" s="80" t="str">
        <x:f>IF(AND(ISNUMBER(D106),ISNUMBER(F106)),D106*F106,"")</x:f>
      </x:c>
      <x:c r="L106" s="73" t="str">
        <x:f>IF(COUNTA(A106:I106)=0,"",IF(OR(A106="",B106="",C106="",E106="",G106="",I106="",NOT(ISNUMBER(D106)),NOT(ISNUMBER(F106)),NOT(ISNUMBER(H106)),IFERROR(SEARCH("|",A106&amp;B106),0)&gt;0),"INPUT REVIEW",IF(OR(D106&lt;0,F106&lt;0,H106&lt;0),"INPUT REVIEW",IF(OR(UPPER(TRIM(A106))&lt;&gt;UPPER(TRIM('Start'!$B$8)),UPPER(TRIM(G106))&lt;&gt;UPPER(TRIM('Start'!$B$10))),"SCOPE REVIEW",IF(ABS(K106-H106)&gt;'Start'!$B$11,"ARITHMETIC REVIEW","READY")))))</x:f>
      </x:c>
      <x:c r="M106" s="73" t="str">
        <x:f>IF(COUNTA(A106:I106)=0,"",SUMPRODUCT(--($J$7:$J$106=J106)))</x:f>
      </x:c>
    </x:row>
  </x:sheetData>
  <x:mergeCells>
    <x:mergeCell ref="A1:M2"/>
    <x:mergeCell ref="A3:M4"/>
  </x:mergeCells>
  <x:conditionalFormatting sqref="L7:L106">
    <x:cfRule type="expression" dxfId="1" priority="1">
      <x:formula>AND(L7&lt;&gt;"",L7&lt;&gt;"READY",L7&lt;&gt;"SEE REVIEW",L7&lt;&gt;"NO FLAG - REVIEW REQUIRED")</x:formula>
    </x:cfRule>
    <x:cfRule type="expression" dxfId="2" priority="2">
      <x:formula>L7="INPUT REVIEW"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29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34" hidden="0" customWidth="1"/>
    <x:col min="11" max="11" width="30" hidden="0" customWidth="1"/>
    <x:col min="12" max="12" width="16" hidden="0" customWidth="1"/>
    <x:col min="13" max="13" width="23" hidden="0" customWidth="1"/>
    <x:col min="14" max="14" width="10" hidden="0" customWidth="1"/>
  </x:cols>
  <x:sheetData>
    <x:row r="1" ht="23" customHeight="1">
      <x:c r="A1" s="10" t="str">
        <x:v>Invoice • Source inputs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</x:row>
    <x:row r="2" ht="23" customHeight="1">
      <x:c r="A2" s="10"/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</x:row>
    <x:row r="3" ht="23" customHeight="1">
      <x:c r="A3" s="17" t="str">
        <x:v>One invoice only. Paste source values into A–J, rows 7–106. Preserve stated source amounts, including added charges. K–N are formulas.</x:v>
      </x:c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  <x:c r="M3" s="17"/>
      <x:c r="N3" s="17"/>
    </x:row>
    <x:row r="4" ht="23" customHeight="1">
      <x:c r="A4" s="17"/>
      <x:c r="B4" s="17"/>
      <x:c r="C4" s="17"/>
      <x:c r="D4" s="17"/>
      <x:c r="E4" s="17"/>
      <x:c r="F4" s="17"/>
      <x:c r="G4" s="17"/>
      <x:c r="H4" s="17"/>
      <x:c r="I4" s="17"/>
      <x:c r="J4" s="17"/>
      <x:c r="K4" s="17"/>
      <x:c r="L4" s="17"/>
      <x:c r="M4" s="17"/>
      <x:c r="N4" s="17"/>
    </x:row>
    <x:row r="5" ht="23" customHeight="1">
      <x:c r="A5" s="6"/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</x:row>
    <x:row r="6" ht="38" customHeight="1">
      <x:c r="A6" s="25" t="str">
        <x:v>Invoice number</x:v>
      </x:c>
      <x:c r="B6" s="25" t="str">
        <x:v>PO reference</x:v>
      </x:c>
      <x:c r="C6" s="25" t="str">
        <x:v>SKU</x:v>
      </x:c>
      <x:c r="D6" s="25" t="str">
        <x:v>Description</x:v>
      </x:c>
      <x:c r="E6" s="25" t="str">
        <x:v>Quantity</x:v>
      </x:c>
      <x:c r="F6" s="25" t="str">
        <x:v>Unit</x:v>
      </x:c>
      <x:c r="G6" s="25" t="str">
        <x:v>Unit price</x:v>
      </x:c>
      <x:c r="H6" s="25" t="str">
        <x:v>Currency</x:v>
      </x:c>
      <x:c r="I6" s="25" t="str">
        <x:v>Stated line amount</x:v>
      </x:c>
      <x:c r="J6" s="25" t="str">
        <x:v>Source location</x:v>
      </x:c>
      <x:c r="K6" s="25" t="str">
        <x:v>Match key</x:v>
      </x:c>
      <x:c r="L6" s="25" t="str">
        <x:v>Calculated amount</x:v>
      </x:c>
      <x:c r="M6" s="25" t="str">
        <x:v>Input check</x:v>
      </x:c>
      <x:c r="N6" s="25" t="str">
        <x:v>Key count</x:v>
      </x:c>
    </x:row>
    <x:row r="7" ht="30" customHeight="1">
      <x:c r="A7" s="76" t="str">
        <x:v>INV-8821</x:v>
      </x:c>
      <x:c r="B7" s="76" t="str">
        <x:v>PO-1042</x:v>
      </x:c>
      <x:c r="C7" s="76" t="str">
        <x:v>BX-200</x:v>
      </x:c>
      <x:c r="D7" s="72" t="str">
        <x:v>Steel hinge</x:v>
      </x:c>
      <x:c r="E7" s="84" t="n">
        <x:v>50</x:v>
      </x:c>
      <x:c r="F7" s="72" t="str">
        <x:v>each</x:v>
      </x:c>
      <x:c r="G7" s="78" t="n">
        <x:v>7.6</x:v>
      </x:c>
      <x:c r="H7" s="72" t="str">
        <x:v>USD</x:v>
      </x:c>
      <x:c r="I7" s="78" t="n">
        <x:v>380</x:v>
      </x:c>
      <x:c r="J7" s="72" t="str">
        <x:v>INV-8821.pdf p1 line 1</x:v>
      </x:c>
      <x:c r="K7" s="73" t="str">
        <x:f>IF(COUNTA(A7:J7)=0,"",UPPER(TRIM(B7))&amp;"|"&amp;UPPER(TRIM(C7))&amp;"|"&amp;UPPER(TRIM(H7)))</x:f>
        <x:v>PO-1042|BX-200|USD</x:v>
      </x:c>
      <x:c r="L7" s="80" t="n">
        <x:f>IF(AND(ISNUMBER(E7),ISNUMBER(G7)),E7*G7,"")</x:f>
        <x:v>380</x:v>
      </x:c>
      <x:c r="M7" s="73" t="str">
        <x:f>IF(COUNTA(A7:J7)=0,"",IF(OR(A7="",B7="",C7="",D7="",F7="",H7="",J7="",NOT(ISNUMBER(E7)),NOT(ISNUMBER(G7)),NOT(ISNUMBER(I7)),IFERROR(SEARCH("|",B7&amp;C7),0)&gt;0),"INPUT REVIEW",IF(OR(E7&lt;0,G7&lt;0,I7&lt;0),"INPUT REVIEW",IF(OR(UPPER(TRIM(A7))&lt;&gt;UPPER(TRIM('Start'!$B$9)),UPPER(TRIM(B7))&lt;&gt;UPPER(TRIM('Start'!$B$8)),UPPER(TRIM(H7))&lt;&gt;UPPER(TRIM('Start'!$B$10))),"SCOPE REVIEW",IF(ABS(L7-I7)&gt;'Start'!$B$11,"ARITHMETIC REVIEW","READY")))))</x:f>
        <x:v>READY</x:v>
      </x:c>
      <x:c r="N7" s="73" t="n">
        <x:f>IF(COUNTA(A7:J7)=0,"",SUMPRODUCT(--($K$7:$K$106=K7)))</x:f>
        <x:v>1</x:v>
      </x:c>
    </x:row>
    <x:row r="8" ht="30" customHeight="1">
      <x:c r="A8" s="76" t="str">
        <x:v>INV-8821</x:v>
      </x:c>
      <x:c r="B8" s="76" t="str">
        <x:v>PO-1042</x:v>
      </x:c>
      <x:c r="C8" s="76" t="str">
        <x:v>AX-100</x:v>
      </x:c>
      <x:c r="D8" s="72" t="str">
        <x:v>Mounting bracket</x:v>
      </x:c>
      <x:c r="E8" s="84" t="n">
        <x:v>100</x:v>
      </x:c>
      <x:c r="F8" s="72" t="str">
        <x:v>each</x:v>
      </x:c>
      <x:c r="G8" s="78" t="n">
        <x:v>4.2</x:v>
      </x:c>
      <x:c r="H8" s="72" t="str">
        <x:v>USD</x:v>
      </x:c>
      <x:c r="I8" s="78" t="n">
        <x:v>420</x:v>
      </x:c>
      <x:c r="J8" s="72" t="str">
        <x:v>INV-8821.pdf p1 line 2</x:v>
      </x:c>
      <x:c r="K8" s="73" t="str">
        <x:f>IF(COUNTA(A8:J8)=0,"",UPPER(TRIM(B8))&amp;"|"&amp;UPPER(TRIM(C8))&amp;"|"&amp;UPPER(TRIM(H8)))</x:f>
        <x:v>PO-1042|AX-100|USD</x:v>
      </x:c>
      <x:c r="L8" s="80" t="n">
        <x:f>IF(AND(ISNUMBER(E8),ISNUMBER(G8)),E8*G8,"")</x:f>
        <x:v>420</x:v>
      </x:c>
      <x:c r="M8" s="73" t="str">
        <x:f>IF(COUNTA(A8:J8)=0,"",IF(OR(A8="",B8="",C8="",D8="",F8="",H8="",J8="",NOT(ISNUMBER(E8)),NOT(ISNUMBER(G8)),NOT(ISNUMBER(I8)),IFERROR(SEARCH("|",B8&amp;C8),0)&gt;0),"INPUT REVIEW",IF(OR(E8&lt;0,G8&lt;0,I8&lt;0),"INPUT REVIEW",IF(OR(UPPER(TRIM(A8))&lt;&gt;UPPER(TRIM('Start'!$B$9)),UPPER(TRIM(B8))&lt;&gt;UPPER(TRIM('Start'!$B$8)),UPPER(TRIM(H8))&lt;&gt;UPPER(TRIM('Start'!$B$10))),"SCOPE REVIEW",IF(ABS(L8-I8)&gt;'Start'!$B$11,"ARITHMETIC REVIEW","READY")))))</x:f>
        <x:v>READY</x:v>
      </x:c>
      <x:c r="N8" s="73" t="n">
        <x:f>IF(COUNTA(A8:J8)=0,"",SUMPRODUCT(--($K$7:$K$106=K8)))</x:f>
        <x:v>1</x:v>
      </x:c>
    </x:row>
    <x:row r="9" ht="30" customHeight="1">
      <x:c r="A9" s="76" t="str">
        <x:v>INV-8821</x:v>
      </x:c>
      <x:c r="B9" s="76" t="str">
        <x:v>PO-1042</x:v>
      </x:c>
      <x:c r="C9" s="76" t="str">
        <x:v>CX-300</x:v>
      </x:c>
      <x:c r="D9" s="72" t="str">
        <x:v>Seal washer</x:v>
      </x:c>
      <x:c r="E9" s="84" t="n">
        <x:v>48</x:v>
      </x:c>
      <x:c r="F9" s="72" t="str">
        <x:v>each</x:v>
      </x:c>
      <x:c r="G9" s="78" t="n">
        <x:v>5</x:v>
      </x:c>
      <x:c r="H9" s="72" t="str">
        <x:v>USD</x:v>
      </x:c>
      <x:c r="I9" s="78" t="n">
        <x:v>240</x:v>
      </x:c>
      <x:c r="J9" s="72" t="str">
        <x:v>INV-8821.pdf p1 line 3</x:v>
      </x:c>
      <x:c r="K9" s="73" t="str">
        <x:f>IF(COUNTA(A9:J9)=0,"",UPPER(TRIM(B9))&amp;"|"&amp;UPPER(TRIM(C9))&amp;"|"&amp;UPPER(TRIM(H9)))</x:f>
        <x:v>PO-1042|CX-300|USD</x:v>
      </x:c>
      <x:c r="L9" s="80" t="n">
        <x:f>IF(AND(ISNUMBER(E9),ISNUMBER(G9)),E9*G9,"")</x:f>
        <x:v>240</x:v>
      </x:c>
      <x:c r="M9" s="73" t="str">
        <x:f>IF(COUNTA(A9:J9)=0,"",IF(OR(A9="",B9="",C9="",D9="",F9="",H9="",J9="",NOT(ISNUMBER(E9)),NOT(ISNUMBER(G9)),NOT(ISNUMBER(I9)),IFERROR(SEARCH("|",B9&amp;C9),0)&gt;0),"INPUT REVIEW",IF(OR(E9&lt;0,G9&lt;0,I9&lt;0),"INPUT REVIEW",IF(OR(UPPER(TRIM(A9))&lt;&gt;UPPER(TRIM('Start'!$B$9)),UPPER(TRIM(B9))&lt;&gt;UPPER(TRIM('Start'!$B$8)),UPPER(TRIM(H9))&lt;&gt;UPPER(TRIM('Start'!$B$10))),"SCOPE REVIEW",IF(ABS(L9-I9)&gt;'Start'!$B$11,"ARITHMETIC REVIEW","READY")))))</x:f>
        <x:v>READY</x:v>
      </x:c>
      <x:c r="N9" s="73" t="n">
        <x:f>IF(COUNTA(A9:J9)=0,"",SUMPRODUCT(--($K$7:$K$106=K9)))</x:f>
        <x:v>1</x:v>
      </x:c>
    </x:row>
    <x:row r="10" ht="30" customHeight="1">
      <x:c r="A10" s="76" t="str">
        <x:v>INV-8821</x:v>
      </x:c>
      <x:c r="B10" s="76" t="str">
        <x:v>PO-1042</x:v>
      </x:c>
      <x:c r="C10" s="76" t="str">
        <x:v>DX-400</x:v>
      </x:c>
      <x:c r="D10" s="72" t="str">
        <x:v>Handle set - first lot</x:v>
      </x:c>
      <x:c r="E10" s="84" t="n">
        <x:v>12</x:v>
      </x:c>
      <x:c r="F10" s="72" t="str">
        <x:v>each</x:v>
      </x:c>
      <x:c r="G10" s="78" t="n">
        <x:v>15</x:v>
      </x:c>
      <x:c r="H10" s="72" t="str">
        <x:v>USD</x:v>
      </x:c>
      <x:c r="I10" s="78" t="n">
        <x:v>180</x:v>
      </x:c>
      <x:c r="J10" s="72" t="str">
        <x:v>INV-8821.pdf p1 line 4</x:v>
      </x:c>
      <x:c r="K10" s="73" t="str">
        <x:f>IF(COUNTA(A10:J10)=0,"",UPPER(TRIM(B10))&amp;"|"&amp;UPPER(TRIM(C10))&amp;"|"&amp;UPPER(TRIM(H10)))</x:f>
        <x:v>PO-1042|DX-400|USD</x:v>
      </x:c>
      <x:c r="L10" s="80" t="n">
        <x:f>IF(AND(ISNUMBER(E10),ISNUMBER(G10)),E10*G10,"")</x:f>
        <x:v>180</x:v>
      </x:c>
      <x:c r="M10" s="73" t="str">
        <x:f>IF(COUNTA(A10:J10)=0,"",IF(OR(A10="",B10="",C10="",D10="",F10="",H10="",J10="",NOT(ISNUMBER(E10)),NOT(ISNUMBER(G10)),NOT(ISNUMBER(I10)),IFERROR(SEARCH("|",B10&amp;C10),0)&gt;0),"INPUT REVIEW",IF(OR(E10&lt;0,G10&lt;0,I10&lt;0),"INPUT REVIEW",IF(OR(UPPER(TRIM(A10))&lt;&gt;UPPER(TRIM('Start'!$B$9)),UPPER(TRIM(B10))&lt;&gt;UPPER(TRIM('Start'!$B$8)),UPPER(TRIM(H10))&lt;&gt;UPPER(TRIM('Start'!$B$10))),"SCOPE REVIEW",IF(ABS(L10-I10)&gt;'Start'!$B$11,"ARITHMETIC REVIEW","READY")))))</x:f>
        <x:v>READY</x:v>
      </x:c>
      <x:c r="N10" s="73" t="n">
        <x:f>IF(COUNTA(A10:J10)=0,"",SUMPRODUCT(--($K$7:$K$106=K10)))</x:f>
        <x:v>2</x:v>
      </x:c>
    </x:row>
    <x:row r="11" ht="30" customHeight="1">
      <x:c r="A11" s="76" t="str">
        <x:v>INV-8821</x:v>
      </x:c>
      <x:c r="B11" s="76" t="str">
        <x:v>PO-1042</x:v>
      </x:c>
      <x:c r="C11" s="76" t="str">
        <x:v>DX-400</x:v>
      </x:c>
      <x:c r="D11" s="72" t="str">
        <x:v>Handle set - balance</x:v>
      </x:c>
      <x:c r="E11" s="84" t="n">
        <x:v>8</x:v>
      </x:c>
      <x:c r="F11" s="72" t="str">
        <x:v>each</x:v>
      </x:c>
      <x:c r="G11" s="78" t="n">
        <x:v>15</x:v>
      </x:c>
      <x:c r="H11" s="72" t="str">
        <x:v>USD</x:v>
      </x:c>
      <x:c r="I11" s="78" t="n">
        <x:v>120</x:v>
      </x:c>
      <x:c r="J11" s="72" t="str">
        <x:v>INV-8821.pdf p1 line 5</x:v>
      </x:c>
      <x:c r="K11" s="73" t="str">
        <x:f>IF(COUNTA(A11:J11)=0,"",UPPER(TRIM(B11))&amp;"|"&amp;UPPER(TRIM(C11))&amp;"|"&amp;UPPER(TRIM(H11)))</x:f>
        <x:v>PO-1042|DX-400|USD</x:v>
      </x:c>
      <x:c r="L11" s="80" t="n">
        <x:f>IF(AND(ISNUMBER(E11),ISNUMBER(G11)),E11*G11,"")</x:f>
        <x:v>120</x:v>
      </x:c>
      <x:c r="M11" s="73" t="str">
        <x:f>IF(COUNTA(A11:J11)=0,"",IF(OR(A11="",B11="",C11="",D11="",F11="",H11="",J11="",NOT(ISNUMBER(E11)),NOT(ISNUMBER(G11)),NOT(ISNUMBER(I11)),IFERROR(SEARCH("|",B11&amp;C11),0)&gt;0),"INPUT REVIEW",IF(OR(E11&lt;0,G11&lt;0,I11&lt;0),"INPUT REVIEW",IF(OR(UPPER(TRIM(A11))&lt;&gt;UPPER(TRIM('Start'!$B$9)),UPPER(TRIM(B11))&lt;&gt;UPPER(TRIM('Start'!$B$8)),UPPER(TRIM(H11))&lt;&gt;UPPER(TRIM('Start'!$B$10))),"SCOPE REVIEW",IF(ABS(L11-I11)&gt;'Start'!$B$11,"ARITHMETIC REVIEW","READY")))))</x:f>
        <x:v>READY</x:v>
      </x:c>
      <x:c r="N11" s="73" t="n">
        <x:f>IF(COUNTA(A11:J11)=0,"",SUMPRODUCT(--($K$7:$K$106=K11)))</x:f>
        <x:v>2</x:v>
      </x:c>
    </x:row>
    <x:row r="12" ht="30" customHeight="1">
      <x:c r="A12" s="76" t="str">
        <x:v>INV-8821</x:v>
      </x:c>
      <x:c r="B12" s="76" t="str">
        <x:v>PO-1042</x:v>
      </x:c>
      <x:c r="C12" s="76" t="str">
        <x:v>FX-600</x:v>
      </x:c>
      <x:c r="D12" s="72" t="str">
        <x:v>Lock assembly</x:v>
      </x:c>
      <x:c r="E12" s="84" t="n">
        <x:v>12</x:v>
      </x:c>
      <x:c r="F12" s="72" t="str">
        <x:v>each</x:v>
      </x:c>
      <x:c r="G12" s="78" t="n">
        <x:v>12</x:v>
      </x:c>
      <x:c r="H12" s="72" t="str">
        <x:v>USD</x:v>
      </x:c>
      <x:c r="I12" s="78" t="n">
        <x:v>144</x:v>
      </x:c>
      <x:c r="J12" s="72" t="str">
        <x:v>INV-8821.pdf p1 line 6</x:v>
      </x:c>
      <x:c r="K12" s="73" t="str">
        <x:f>IF(COUNTA(A12:J12)=0,"",UPPER(TRIM(B12))&amp;"|"&amp;UPPER(TRIM(C12))&amp;"|"&amp;UPPER(TRIM(H12)))</x:f>
        <x:v>PO-1042|FX-600|USD</x:v>
      </x:c>
      <x:c r="L12" s="80" t="n">
        <x:f>IF(AND(ISNUMBER(E12),ISNUMBER(G12)),E12*G12,"")</x:f>
        <x:v>144</x:v>
      </x:c>
      <x:c r="M12" s="73" t="str">
        <x:f>IF(COUNTA(A12:J12)=0,"",IF(OR(A12="",B12="",C12="",D12="",F12="",H12="",J12="",NOT(ISNUMBER(E12)),NOT(ISNUMBER(G12)),NOT(ISNUMBER(I12)),IFERROR(SEARCH("|",B12&amp;C12),0)&gt;0),"INPUT REVIEW",IF(OR(E12&lt;0,G12&lt;0,I12&lt;0),"INPUT REVIEW",IF(OR(UPPER(TRIM(A12))&lt;&gt;UPPER(TRIM('Start'!$B$9)),UPPER(TRIM(B12))&lt;&gt;UPPER(TRIM('Start'!$B$8)),UPPER(TRIM(H12))&lt;&gt;UPPER(TRIM('Start'!$B$10))),"SCOPE REVIEW",IF(ABS(L12-I12)&gt;'Start'!$B$11,"ARITHMETIC REVIEW","READY")))))</x:f>
        <x:v>READY</x:v>
      </x:c>
      <x:c r="N12" s="73" t="n">
        <x:f>IF(COUNTA(A12:J12)=0,"",SUMPRODUCT(--($K$7:$K$106=K12)))</x:f>
        <x:v>1</x:v>
      </x:c>
    </x:row>
    <x:row r="13" ht="30" customHeight="1">
      <x:c r="A13" s="76" t="str">
        <x:v>INV-8821</x:v>
      </x:c>
      <x:c r="B13" s="76" t="str">
        <x:v>PO-1042</x:v>
      </x:c>
      <x:c r="C13" s="76" t="str">
        <x:v>FREIGHT</x:v>
      </x:c>
      <x:c r="D13" s="72" t="str">
        <x:v>Freight charge</x:v>
      </x:c>
      <x:c r="E13" s="84" t="n">
        <x:v>1</x:v>
      </x:c>
      <x:c r="F13" s="72" t="str">
        <x:v>charge</x:v>
      </x:c>
      <x:c r="G13" s="78" t="n">
        <x:v>28</x:v>
      </x:c>
      <x:c r="H13" s="72" t="str">
        <x:v>USD</x:v>
      </x:c>
      <x:c r="I13" s="78" t="n">
        <x:v>28</x:v>
      </x:c>
      <x:c r="J13" s="72" t="str">
        <x:v>INV-8821.pdf p1 line 7</x:v>
      </x:c>
      <x:c r="K13" s="73" t="str">
        <x:f>IF(COUNTA(A13:J13)=0,"",UPPER(TRIM(B13))&amp;"|"&amp;UPPER(TRIM(C13))&amp;"|"&amp;UPPER(TRIM(H13)))</x:f>
        <x:v>PO-1042|FREIGHT|USD</x:v>
      </x:c>
      <x:c r="L13" s="80" t="n">
        <x:f>IF(AND(ISNUMBER(E13),ISNUMBER(G13)),E13*G13,"")</x:f>
        <x:v>28</x:v>
      </x:c>
      <x:c r="M13" s="73" t="str">
        <x:f>IF(COUNTA(A13:J13)=0,"",IF(OR(A13="",B13="",C13="",D13="",F13="",H13="",J13="",NOT(ISNUMBER(E13)),NOT(ISNUMBER(G13)),NOT(ISNUMBER(I13)),IFERROR(SEARCH("|",B13&amp;C13),0)&gt;0),"INPUT REVIEW",IF(OR(E13&lt;0,G13&lt;0,I13&lt;0),"INPUT REVIEW",IF(OR(UPPER(TRIM(A13))&lt;&gt;UPPER(TRIM('Start'!$B$9)),UPPER(TRIM(B13))&lt;&gt;UPPER(TRIM('Start'!$B$8)),UPPER(TRIM(H13))&lt;&gt;UPPER(TRIM('Start'!$B$10))),"SCOPE REVIEW",IF(ABS(L13-I13)&gt;'Start'!$B$11,"ARITHMETIC REVIEW","READY")))))</x:f>
        <x:v>READY</x:v>
      </x:c>
      <x:c r="N13" s="73" t="n">
        <x:f>IF(COUNTA(A13:J13)=0,"",SUMPRODUCT(--($K$7:$K$106=K13)))</x:f>
        <x:v>1</x:v>
      </x:c>
    </x:row>
    <x:row r="14" ht="30" customHeight="1">
      <x:c r="A14" s="76"/>
      <x:c r="B14" s="76"/>
      <x:c r="C14" s="76"/>
      <x:c r="D14" s="72"/>
      <x:c r="E14" s="84"/>
      <x:c r="F14" s="72"/>
      <x:c r="G14" s="78"/>
      <x:c r="H14" s="72"/>
      <x:c r="I14" s="78"/>
      <x:c r="J14" s="72"/>
      <x:c r="K14" s="73" t="str">
        <x:f>IF(COUNTA(A14:J14)=0,"",UPPER(TRIM(B14))&amp;"|"&amp;UPPER(TRIM(C14))&amp;"|"&amp;UPPER(TRIM(H14)))</x:f>
      </x:c>
      <x:c r="L14" s="80" t="str">
        <x:f>IF(AND(ISNUMBER(E14),ISNUMBER(G14)),E14*G14,"")</x:f>
      </x:c>
      <x:c r="M14" s="73" t="str">
        <x:f>IF(COUNTA(A14:J14)=0,"",IF(OR(A14="",B14="",C14="",D14="",F14="",H14="",J14="",NOT(ISNUMBER(E14)),NOT(ISNUMBER(G14)),NOT(ISNUMBER(I14)),IFERROR(SEARCH("|",B14&amp;C14),0)&gt;0),"INPUT REVIEW",IF(OR(E14&lt;0,G14&lt;0,I14&lt;0),"INPUT REVIEW",IF(OR(UPPER(TRIM(A14))&lt;&gt;UPPER(TRIM('Start'!$B$9)),UPPER(TRIM(B14))&lt;&gt;UPPER(TRIM('Start'!$B$8)),UPPER(TRIM(H14))&lt;&gt;UPPER(TRIM('Start'!$B$10))),"SCOPE REVIEW",IF(ABS(L14-I14)&gt;'Start'!$B$11,"ARITHMETIC REVIEW","READY")))))</x:f>
      </x:c>
      <x:c r="N14" s="73" t="str">
        <x:f>IF(COUNTA(A14:J14)=0,"",SUMPRODUCT(--($K$7:$K$106=K14)))</x:f>
      </x:c>
    </x:row>
    <x:row r="15" ht="30" customHeight="1">
      <x:c r="A15" s="76"/>
      <x:c r="B15" s="76"/>
      <x:c r="C15" s="76"/>
      <x:c r="D15" s="72"/>
      <x:c r="E15" s="84"/>
      <x:c r="F15" s="72"/>
      <x:c r="G15" s="78"/>
      <x:c r="H15" s="72"/>
      <x:c r="I15" s="78"/>
      <x:c r="J15" s="72"/>
      <x:c r="K15" s="73" t="str">
        <x:f>IF(COUNTA(A15:J15)=0,"",UPPER(TRIM(B15))&amp;"|"&amp;UPPER(TRIM(C15))&amp;"|"&amp;UPPER(TRIM(H15)))</x:f>
      </x:c>
      <x:c r="L15" s="80" t="str">
        <x:f>IF(AND(ISNUMBER(E15),ISNUMBER(G15)),E15*G15,"")</x:f>
      </x:c>
      <x:c r="M15" s="73" t="str">
        <x:f>IF(COUNTA(A15:J15)=0,"",IF(OR(A15="",B15="",C15="",D15="",F15="",H15="",J15="",NOT(ISNUMBER(E15)),NOT(ISNUMBER(G15)),NOT(ISNUMBER(I15)),IFERROR(SEARCH("|",B15&amp;C15),0)&gt;0),"INPUT REVIEW",IF(OR(E15&lt;0,G15&lt;0,I15&lt;0),"INPUT REVIEW",IF(OR(UPPER(TRIM(A15))&lt;&gt;UPPER(TRIM('Start'!$B$9)),UPPER(TRIM(B15))&lt;&gt;UPPER(TRIM('Start'!$B$8)),UPPER(TRIM(H15))&lt;&gt;UPPER(TRIM('Start'!$B$10))),"SCOPE REVIEW",IF(ABS(L15-I15)&gt;'Start'!$B$11,"ARITHMETIC REVIEW","READY")))))</x:f>
      </x:c>
      <x:c r="N15" s="73" t="str">
        <x:f>IF(COUNTA(A15:J15)=0,"",SUMPRODUCT(--($K$7:$K$106=K15)))</x:f>
      </x:c>
    </x:row>
    <x:row r="16" ht="30" customHeight="1">
      <x:c r="A16" s="76"/>
      <x:c r="B16" s="76"/>
      <x:c r="C16" s="76"/>
      <x:c r="D16" s="72"/>
      <x:c r="E16" s="84"/>
      <x:c r="F16" s="72"/>
      <x:c r="G16" s="78"/>
      <x:c r="H16" s="72"/>
      <x:c r="I16" s="78"/>
      <x:c r="J16" s="72"/>
      <x:c r="K16" s="73" t="str">
        <x:f>IF(COUNTA(A16:J16)=0,"",UPPER(TRIM(B16))&amp;"|"&amp;UPPER(TRIM(C16))&amp;"|"&amp;UPPER(TRIM(H16)))</x:f>
      </x:c>
      <x:c r="L16" s="80" t="str">
        <x:f>IF(AND(ISNUMBER(E16),ISNUMBER(G16)),E16*G16,"")</x:f>
      </x:c>
      <x:c r="M16" s="73" t="str">
        <x:f>IF(COUNTA(A16:J16)=0,"",IF(OR(A16="",B16="",C16="",D16="",F16="",H16="",J16="",NOT(ISNUMBER(E16)),NOT(ISNUMBER(G16)),NOT(ISNUMBER(I16)),IFERROR(SEARCH("|",B16&amp;C16),0)&gt;0),"INPUT REVIEW",IF(OR(E16&lt;0,G16&lt;0,I16&lt;0),"INPUT REVIEW",IF(OR(UPPER(TRIM(A16))&lt;&gt;UPPER(TRIM('Start'!$B$9)),UPPER(TRIM(B16))&lt;&gt;UPPER(TRIM('Start'!$B$8)),UPPER(TRIM(H16))&lt;&gt;UPPER(TRIM('Start'!$B$10))),"SCOPE REVIEW",IF(ABS(L16-I16)&gt;'Start'!$B$11,"ARITHMETIC REVIEW","READY")))))</x:f>
      </x:c>
      <x:c r="N16" s="73" t="str">
        <x:f>IF(COUNTA(A16:J16)=0,"",SUMPRODUCT(--($K$7:$K$106=K16)))</x:f>
      </x:c>
    </x:row>
    <x:row r="17" ht="30" customHeight="1">
      <x:c r="A17" s="76"/>
      <x:c r="B17" s="76"/>
      <x:c r="C17" s="76"/>
      <x:c r="D17" s="72"/>
      <x:c r="E17" s="84"/>
      <x:c r="F17" s="72"/>
      <x:c r="G17" s="78"/>
      <x:c r="H17" s="72"/>
      <x:c r="I17" s="78"/>
      <x:c r="J17" s="72"/>
      <x:c r="K17" s="73" t="str">
        <x:f>IF(COUNTA(A17:J17)=0,"",UPPER(TRIM(B17))&amp;"|"&amp;UPPER(TRIM(C17))&amp;"|"&amp;UPPER(TRIM(H17)))</x:f>
      </x:c>
      <x:c r="L17" s="80" t="str">
        <x:f>IF(AND(ISNUMBER(E17),ISNUMBER(G17)),E17*G17,"")</x:f>
      </x:c>
      <x:c r="M17" s="73" t="str">
        <x:f>IF(COUNTA(A17:J17)=0,"",IF(OR(A17="",B17="",C17="",D17="",F17="",H17="",J17="",NOT(ISNUMBER(E17)),NOT(ISNUMBER(G17)),NOT(ISNUMBER(I17)),IFERROR(SEARCH("|",B17&amp;C17),0)&gt;0),"INPUT REVIEW",IF(OR(E17&lt;0,G17&lt;0,I17&lt;0),"INPUT REVIEW",IF(OR(UPPER(TRIM(A17))&lt;&gt;UPPER(TRIM('Start'!$B$9)),UPPER(TRIM(B17))&lt;&gt;UPPER(TRIM('Start'!$B$8)),UPPER(TRIM(H17))&lt;&gt;UPPER(TRIM('Start'!$B$10))),"SCOPE REVIEW",IF(ABS(L17-I17)&gt;'Start'!$B$11,"ARITHMETIC REVIEW","READY")))))</x:f>
      </x:c>
      <x:c r="N17" s="73" t="str">
        <x:f>IF(COUNTA(A17:J17)=0,"",SUMPRODUCT(--($K$7:$K$106=K17)))</x:f>
      </x:c>
    </x:row>
    <x:row r="18" ht="30" customHeight="1">
      <x:c r="A18" s="76"/>
      <x:c r="B18" s="76"/>
      <x:c r="C18" s="76"/>
      <x:c r="D18" s="72"/>
      <x:c r="E18" s="84"/>
      <x:c r="F18" s="72"/>
      <x:c r="G18" s="78"/>
      <x:c r="H18" s="72"/>
      <x:c r="I18" s="78"/>
      <x:c r="J18" s="72"/>
      <x:c r="K18" s="73" t="str">
        <x:f>IF(COUNTA(A18:J18)=0,"",UPPER(TRIM(B18))&amp;"|"&amp;UPPER(TRIM(C18))&amp;"|"&amp;UPPER(TRIM(H18)))</x:f>
      </x:c>
      <x:c r="L18" s="80" t="str">
        <x:f>IF(AND(ISNUMBER(E18),ISNUMBER(G18)),E18*G18,"")</x:f>
      </x:c>
      <x:c r="M18" s="73" t="str">
        <x:f>IF(COUNTA(A18:J18)=0,"",IF(OR(A18="",B18="",C18="",D18="",F18="",H18="",J18="",NOT(ISNUMBER(E18)),NOT(ISNUMBER(G18)),NOT(ISNUMBER(I18)),IFERROR(SEARCH("|",B18&amp;C18),0)&gt;0),"INPUT REVIEW",IF(OR(E18&lt;0,G18&lt;0,I18&lt;0),"INPUT REVIEW",IF(OR(UPPER(TRIM(A18))&lt;&gt;UPPER(TRIM('Start'!$B$9)),UPPER(TRIM(B18))&lt;&gt;UPPER(TRIM('Start'!$B$8)),UPPER(TRIM(H18))&lt;&gt;UPPER(TRIM('Start'!$B$10))),"SCOPE REVIEW",IF(ABS(L18-I18)&gt;'Start'!$B$11,"ARITHMETIC REVIEW","READY")))))</x:f>
      </x:c>
      <x:c r="N18" s="73" t="str">
        <x:f>IF(COUNTA(A18:J18)=0,"",SUMPRODUCT(--($K$7:$K$106=K18)))</x:f>
      </x:c>
    </x:row>
    <x:row r="19" ht="30" customHeight="1">
      <x:c r="A19" s="76"/>
      <x:c r="B19" s="76"/>
      <x:c r="C19" s="76"/>
      <x:c r="D19" s="72"/>
      <x:c r="E19" s="84"/>
      <x:c r="F19" s="72"/>
      <x:c r="G19" s="78"/>
      <x:c r="H19" s="72"/>
      <x:c r="I19" s="78"/>
      <x:c r="J19" s="72"/>
      <x:c r="K19" s="73" t="str">
        <x:f>IF(COUNTA(A19:J19)=0,"",UPPER(TRIM(B19))&amp;"|"&amp;UPPER(TRIM(C19))&amp;"|"&amp;UPPER(TRIM(H19)))</x:f>
      </x:c>
      <x:c r="L19" s="80" t="str">
        <x:f>IF(AND(ISNUMBER(E19),ISNUMBER(G19)),E19*G19,"")</x:f>
      </x:c>
      <x:c r="M19" s="73" t="str">
        <x:f>IF(COUNTA(A19:J19)=0,"",IF(OR(A19="",B19="",C19="",D19="",F19="",H19="",J19="",NOT(ISNUMBER(E19)),NOT(ISNUMBER(G19)),NOT(ISNUMBER(I19)),IFERROR(SEARCH("|",B19&amp;C19),0)&gt;0),"INPUT REVIEW",IF(OR(E19&lt;0,G19&lt;0,I19&lt;0),"INPUT REVIEW",IF(OR(UPPER(TRIM(A19))&lt;&gt;UPPER(TRIM('Start'!$B$9)),UPPER(TRIM(B19))&lt;&gt;UPPER(TRIM('Start'!$B$8)),UPPER(TRIM(H19))&lt;&gt;UPPER(TRIM('Start'!$B$10))),"SCOPE REVIEW",IF(ABS(L19-I19)&gt;'Start'!$B$11,"ARITHMETIC REVIEW","READY")))))</x:f>
      </x:c>
      <x:c r="N19" s="73" t="str">
        <x:f>IF(COUNTA(A19:J19)=0,"",SUMPRODUCT(--($K$7:$K$106=K19)))</x:f>
      </x:c>
    </x:row>
    <x:row r="20" ht="30" customHeight="1">
      <x:c r="A20" s="76"/>
      <x:c r="B20" s="76"/>
      <x:c r="C20" s="76"/>
      <x:c r="D20" s="72"/>
      <x:c r="E20" s="84"/>
      <x:c r="F20" s="72"/>
      <x:c r="G20" s="78"/>
      <x:c r="H20" s="72"/>
      <x:c r="I20" s="78"/>
      <x:c r="J20" s="72"/>
      <x:c r="K20" s="73" t="str">
        <x:f>IF(COUNTA(A20:J20)=0,"",UPPER(TRIM(B20))&amp;"|"&amp;UPPER(TRIM(C20))&amp;"|"&amp;UPPER(TRIM(H20)))</x:f>
      </x:c>
      <x:c r="L20" s="80" t="str">
        <x:f>IF(AND(ISNUMBER(E20),ISNUMBER(G20)),E20*G20,"")</x:f>
      </x:c>
      <x:c r="M20" s="73" t="str">
        <x:f>IF(COUNTA(A20:J20)=0,"",IF(OR(A20="",B20="",C20="",D20="",F20="",H20="",J20="",NOT(ISNUMBER(E20)),NOT(ISNUMBER(G20)),NOT(ISNUMBER(I20)),IFERROR(SEARCH("|",B20&amp;C20),0)&gt;0),"INPUT REVIEW",IF(OR(E20&lt;0,G20&lt;0,I20&lt;0),"INPUT REVIEW",IF(OR(UPPER(TRIM(A20))&lt;&gt;UPPER(TRIM('Start'!$B$9)),UPPER(TRIM(B20))&lt;&gt;UPPER(TRIM('Start'!$B$8)),UPPER(TRIM(H20))&lt;&gt;UPPER(TRIM('Start'!$B$10))),"SCOPE REVIEW",IF(ABS(L20-I20)&gt;'Start'!$B$11,"ARITHMETIC REVIEW","READY")))))</x:f>
      </x:c>
      <x:c r="N20" s="73" t="str">
        <x:f>IF(COUNTA(A20:J20)=0,"",SUMPRODUCT(--($K$7:$K$106=K20)))</x:f>
      </x:c>
    </x:row>
    <x:row r="21" ht="30" customHeight="1">
      <x:c r="A21" s="76"/>
      <x:c r="B21" s="76"/>
      <x:c r="C21" s="76"/>
      <x:c r="D21" s="72"/>
      <x:c r="E21" s="84"/>
      <x:c r="F21" s="72"/>
      <x:c r="G21" s="78"/>
      <x:c r="H21" s="72"/>
      <x:c r="I21" s="78"/>
      <x:c r="J21" s="72"/>
      <x:c r="K21" s="73" t="str">
        <x:f>IF(COUNTA(A21:J21)=0,"",UPPER(TRIM(B21))&amp;"|"&amp;UPPER(TRIM(C21))&amp;"|"&amp;UPPER(TRIM(H21)))</x:f>
      </x:c>
      <x:c r="L21" s="80" t="str">
        <x:f>IF(AND(ISNUMBER(E21),ISNUMBER(G21)),E21*G21,"")</x:f>
      </x:c>
      <x:c r="M21" s="73" t="str">
        <x:f>IF(COUNTA(A21:J21)=0,"",IF(OR(A21="",B21="",C21="",D21="",F21="",H21="",J21="",NOT(ISNUMBER(E21)),NOT(ISNUMBER(G21)),NOT(ISNUMBER(I21)),IFERROR(SEARCH("|",B21&amp;C21),0)&gt;0),"INPUT REVIEW",IF(OR(E21&lt;0,G21&lt;0,I21&lt;0),"INPUT REVIEW",IF(OR(UPPER(TRIM(A21))&lt;&gt;UPPER(TRIM('Start'!$B$9)),UPPER(TRIM(B21))&lt;&gt;UPPER(TRIM('Start'!$B$8)),UPPER(TRIM(H21))&lt;&gt;UPPER(TRIM('Start'!$B$10))),"SCOPE REVIEW",IF(ABS(L21-I21)&gt;'Start'!$B$11,"ARITHMETIC REVIEW","READY")))))</x:f>
      </x:c>
      <x:c r="N21" s="73" t="str">
        <x:f>IF(COUNTA(A21:J21)=0,"",SUMPRODUCT(--($K$7:$K$106=K21)))</x:f>
      </x:c>
    </x:row>
    <x:row r="22" ht="30" customHeight="1">
      <x:c r="A22" s="76"/>
      <x:c r="B22" s="76"/>
      <x:c r="C22" s="76"/>
      <x:c r="D22" s="72"/>
      <x:c r="E22" s="84"/>
      <x:c r="F22" s="72"/>
      <x:c r="G22" s="78"/>
      <x:c r="H22" s="72"/>
      <x:c r="I22" s="78"/>
      <x:c r="J22" s="72"/>
      <x:c r="K22" s="73" t="str">
        <x:f>IF(COUNTA(A22:J22)=0,"",UPPER(TRIM(B22))&amp;"|"&amp;UPPER(TRIM(C22))&amp;"|"&amp;UPPER(TRIM(H22)))</x:f>
      </x:c>
      <x:c r="L22" s="80" t="str">
        <x:f>IF(AND(ISNUMBER(E22),ISNUMBER(G22)),E22*G22,"")</x:f>
      </x:c>
      <x:c r="M22" s="73" t="str">
        <x:f>IF(COUNTA(A22:J22)=0,"",IF(OR(A22="",B22="",C22="",D22="",F22="",H22="",J22="",NOT(ISNUMBER(E22)),NOT(ISNUMBER(G22)),NOT(ISNUMBER(I22)),IFERROR(SEARCH("|",B22&amp;C22),0)&gt;0),"INPUT REVIEW",IF(OR(E22&lt;0,G22&lt;0,I22&lt;0),"INPUT REVIEW",IF(OR(UPPER(TRIM(A22))&lt;&gt;UPPER(TRIM('Start'!$B$9)),UPPER(TRIM(B22))&lt;&gt;UPPER(TRIM('Start'!$B$8)),UPPER(TRIM(H22))&lt;&gt;UPPER(TRIM('Start'!$B$10))),"SCOPE REVIEW",IF(ABS(L22-I22)&gt;'Start'!$B$11,"ARITHMETIC REVIEW","READY")))))</x:f>
      </x:c>
      <x:c r="N22" s="73" t="str">
        <x:f>IF(COUNTA(A22:J22)=0,"",SUMPRODUCT(--($K$7:$K$106=K22)))</x:f>
      </x:c>
    </x:row>
    <x:row r="23" ht="30" customHeight="1">
      <x:c r="A23" s="76"/>
      <x:c r="B23" s="76"/>
      <x:c r="C23" s="76"/>
      <x:c r="D23" s="72"/>
      <x:c r="E23" s="84"/>
      <x:c r="F23" s="72"/>
      <x:c r="G23" s="78"/>
      <x:c r="H23" s="72"/>
      <x:c r="I23" s="78"/>
      <x:c r="J23" s="72"/>
      <x:c r="K23" s="73" t="str">
        <x:f>IF(COUNTA(A23:J23)=0,"",UPPER(TRIM(B23))&amp;"|"&amp;UPPER(TRIM(C23))&amp;"|"&amp;UPPER(TRIM(H23)))</x:f>
      </x:c>
      <x:c r="L23" s="80" t="str">
        <x:f>IF(AND(ISNUMBER(E23),ISNUMBER(G23)),E23*G23,"")</x:f>
      </x:c>
      <x:c r="M23" s="73" t="str">
        <x:f>IF(COUNTA(A23:J23)=0,"",IF(OR(A23="",B23="",C23="",D23="",F23="",H23="",J23="",NOT(ISNUMBER(E23)),NOT(ISNUMBER(G23)),NOT(ISNUMBER(I23)),IFERROR(SEARCH("|",B23&amp;C23),0)&gt;0),"INPUT REVIEW",IF(OR(E23&lt;0,G23&lt;0,I23&lt;0),"INPUT REVIEW",IF(OR(UPPER(TRIM(A23))&lt;&gt;UPPER(TRIM('Start'!$B$9)),UPPER(TRIM(B23))&lt;&gt;UPPER(TRIM('Start'!$B$8)),UPPER(TRIM(H23))&lt;&gt;UPPER(TRIM('Start'!$B$10))),"SCOPE REVIEW",IF(ABS(L23-I23)&gt;'Start'!$B$11,"ARITHMETIC REVIEW","READY")))))</x:f>
      </x:c>
      <x:c r="N23" s="73" t="str">
        <x:f>IF(COUNTA(A23:J23)=0,"",SUMPRODUCT(--($K$7:$K$106=K23)))</x:f>
      </x:c>
    </x:row>
    <x:row r="24" ht="30" customHeight="1">
      <x:c r="A24" s="76"/>
      <x:c r="B24" s="76"/>
      <x:c r="C24" s="76"/>
      <x:c r="D24" s="72"/>
      <x:c r="E24" s="84"/>
      <x:c r="F24" s="72"/>
      <x:c r="G24" s="78"/>
      <x:c r="H24" s="72"/>
      <x:c r="I24" s="78"/>
      <x:c r="J24" s="72"/>
      <x:c r="K24" s="73" t="str">
        <x:f>IF(COUNTA(A24:J24)=0,"",UPPER(TRIM(B24))&amp;"|"&amp;UPPER(TRIM(C24))&amp;"|"&amp;UPPER(TRIM(H24)))</x:f>
      </x:c>
      <x:c r="L24" s="80" t="str">
        <x:f>IF(AND(ISNUMBER(E24),ISNUMBER(G24)),E24*G24,"")</x:f>
      </x:c>
      <x:c r="M24" s="73" t="str">
        <x:f>IF(COUNTA(A24:J24)=0,"",IF(OR(A24="",B24="",C24="",D24="",F24="",H24="",J24="",NOT(ISNUMBER(E24)),NOT(ISNUMBER(G24)),NOT(ISNUMBER(I24)),IFERROR(SEARCH("|",B24&amp;C24),0)&gt;0),"INPUT REVIEW",IF(OR(E24&lt;0,G24&lt;0,I24&lt;0),"INPUT REVIEW",IF(OR(UPPER(TRIM(A24))&lt;&gt;UPPER(TRIM('Start'!$B$9)),UPPER(TRIM(B24))&lt;&gt;UPPER(TRIM('Start'!$B$8)),UPPER(TRIM(H24))&lt;&gt;UPPER(TRIM('Start'!$B$10))),"SCOPE REVIEW",IF(ABS(L24-I24)&gt;'Start'!$B$11,"ARITHMETIC REVIEW","READY")))))</x:f>
      </x:c>
      <x:c r="N24" s="73" t="str">
        <x:f>IF(COUNTA(A24:J24)=0,"",SUMPRODUCT(--($K$7:$K$106=K24)))</x:f>
      </x:c>
    </x:row>
    <x:row r="25" ht="30" customHeight="1">
      <x:c r="A25" s="76"/>
      <x:c r="B25" s="76"/>
      <x:c r="C25" s="76"/>
      <x:c r="D25" s="72"/>
      <x:c r="E25" s="84"/>
      <x:c r="F25" s="72"/>
      <x:c r="G25" s="78"/>
      <x:c r="H25" s="72"/>
      <x:c r="I25" s="78"/>
      <x:c r="J25" s="72"/>
      <x:c r="K25" s="73" t="str">
        <x:f>IF(COUNTA(A25:J25)=0,"",UPPER(TRIM(B25))&amp;"|"&amp;UPPER(TRIM(C25))&amp;"|"&amp;UPPER(TRIM(H25)))</x:f>
      </x:c>
      <x:c r="L25" s="80" t="str">
        <x:f>IF(AND(ISNUMBER(E25),ISNUMBER(G25)),E25*G25,"")</x:f>
      </x:c>
      <x:c r="M25" s="73" t="str">
        <x:f>IF(COUNTA(A25:J25)=0,"",IF(OR(A25="",B25="",C25="",D25="",F25="",H25="",J25="",NOT(ISNUMBER(E25)),NOT(ISNUMBER(G25)),NOT(ISNUMBER(I25)),IFERROR(SEARCH("|",B25&amp;C25),0)&gt;0),"INPUT REVIEW",IF(OR(E25&lt;0,G25&lt;0,I25&lt;0),"INPUT REVIEW",IF(OR(UPPER(TRIM(A25))&lt;&gt;UPPER(TRIM('Start'!$B$9)),UPPER(TRIM(B25))&lt;&gt;UPPER(TRIM('Start'!$B$8)),UPPER(TRIM(H25))&lt;&gt;UPPER(TRIM('Start'!$B$10))),"SCOPE REVIEW",IF(ABS(L25-I25)&gt;'Start'!$B$11,"ARITHMETIC REVIEW","READY")))))</x:f>
      </x:c>
      <x:c r="N25" s="73" t="str">
        <x:f>IF(COUNTA(A25:J25)=0,"",SUMPRODUCT(--($K$7:$K$106=K25)))</x:f>
      </x:c>
    </x:row>
    <x:row r="26" ht="30" customHeight="1">
      <x:c r="A26" s="76"/>
      <x:c r="B26" s="76"/>
      <x:c r="C26" s="76"/>
      <x:c r="D26" s="72"/>
      <x:c r="E26" s="84"/>
      <x:c r="F26" s="72"/>
      <x:c r="G26" s="78"/>
      <x:c r="H26" s="72"/>
      <x:c r="I26" s="78"/>
      <x:c r="J26" s="72"/>
      <x:c r="K26" s="73" t="str">
        <x:f>IF(COUNTA(A26:J26)=0,"",UPPER(TRIM(B26))&amp;"|"&amp;UPPER(TRIM(C26))&amp;"|"&amp;UPPER(TRIM(H26)))</x:f>
      </x:c>
      <x:c r="L26" s="80" t="str">
        <x:f>IF(AND(ISNUMBER(E26),ISNUMBER(G26)),E26*G26,"")</x:f>
      </x:c>
      <x:c r="M26" s="73" t="str">
        <x:f>IF(COUNTA(A26:J26)=0,"",IF(OR(A26="",B26="",C26="",D26="",F26="",H26="",J26="",NOT(ISNUMBER(E26)),NOT(ISNUMBER(G26)),NOT(ISNUMBER(I26)),IFERROR(SEARCH("|",B26&amp;C26),0)&gt;0),"INPUT REVIEW",IF(OR(E26&lt;0,G26&lt;0,I26&lt;0),"INPUT REVIEW",IF(OR(UPPER(TRIM(A26))&lt;&gt;UPPER(TRIM('Start'!$B$9)),UPPER(TRIM(B26))&lt;&gt;UPPER(TRIM('Start'!$B$8)),UPPER(TRIM(H26))&lt;&gt;UPPER(TRIM('Start'!$B$10))),"SCOPE REVIEW",IF(ABS(L26-I26)&gt;'Start'!$B$11,"ARITHMETIC REVIEW","READY")))))</x:f>
      </x:c>
      <x:c r="N26" s="73" t="str">
        <x:f>IF(COUNTA(A26:J26)=0,"",SUMPRODUCT(--($K$7:$K$106=K26)))</x:f>
      </x:c>
    </x:row>
    <x:row r="27" ht="30" customHeight="1">
      <x:c r="A27" s="76"/>
      <x:c r="B27" s="76"/>
      <x:c r="C27" s="76"/>
      <x:c r="D27" s="72"/>
      <x:c r="E27" s="84"/>
      <x:c r="F27" s="72"/>
      <x:c r="G27" s="78"/>
      <x:c r="H27" s="72"/>
      <x:c r="I27" s="78"/>
      <x:c r="J27" s="72"/>
      <x:c r="K27" s="73" t="str">
        <x:f>IF(COUNTA(A27:J27)=0,"",UPPER(TRIM(B27))&amp;"|"&amp;UPPER(TRIM(C27))&amp;"|"&amp;UPPER(TRIM(H27)))</x:f>
      </x:c>
      <x:c r="L27" s="80" t="str">
        <x:f>IF(AND(ISNUMBER(E27),ISNUMBER(G27)),E27*G27,"")</x:f>
      </x:c>
      <x:c r="M27" s="73" t="str">
        <x:f>IF(COUNTA(A27:J27)=0,"",IF(OR(A27="",B27="",C27="",D27="",F27="",H27="",J27="",NOT(ISNUMBER(E27)),NOT(ISNUMBER(G27)),NOT(ISNUMBER(I27)),IFERROR(SEARCH("|",B27&amp;C27),0)&gt;0),"INPUT REVIEW",IF(OR(E27&lt;0,G27&lt;0,I27&lt;0),"INPUT REVIEW",IF(OR(UPPER(TRIM(A27))&lt;&gt;UPPER(TRIM('Start'!$B$9)),UPPER(TRIM(B27))&lt;&gt;UPPER(TRIM('Start'!$B$8)),UPPER(TRIM(H27))&lt;&gt;UPPER(TRIM('Start'!$B$10))),"SCOPE REVIEW",IF(ABS(L27-I27)&gt;'Start'!$B$11,"ARITHMETIC REVIEW","READY")))))</x:f>
      </x:c>
      <x:c r="N27" s="73" t="str">
        <x:f>IF(COUNTA(A27:J27)=0,"",SUMPRODUCT(--($K$7:$K$106=K27)))</x:f>
      </x:c>
    </x:row>
    <x:row r="28" ht="30" customHeight="1">
      <x:c r="A28" s="76"/>
      <x:c r="B28" s="76"/>
      <x:c r="C28" s="76"/>
      <x:c r="D28" s="72"/>
      <x:c r="E28" s="84"/>
      <x:c r="F28" s="72"/>
      <x:c r="G28" s="78"/>
      <x:c r="H28" s="72"/>
      <x:c r="I28" s="78"/>
      <x:c r="J28" s="72"/>
      <x:c r="K28" s="73" t="str">
        <x:f>IF(COUNTA(A28:J28)=0,"",UPPER(TRIM(B28))&amp;"|"&amp;UPPER(TRIM(C28))&amp;"|"&amp;UPPER(TRIM(H28)))</x:f>
      </x:c>
      <x:c r="L28" s="80" t="str">
        <x:f>IF(AND(ISNUMBER(E28),ISNUMBER(G28)),E28*G28,"")</x:f>
      </x:c>
      <x:c r="M28" s="73" t="str">
        <x:f>IF(COUNTA(A28:J28)=0,"",IF(OR(A28="",B28="",C28="",D28="",F28="",H28="",J28="",NOT(ISNUMBER(E28)),NOT(ISNUMBER(G28)),NOT(ISNUMBER(I28)),IFERROR(SEARCH("|",B28&amp;C28),0)&gt;0),"INPUT REVIEW",IF(OR(E28&lt;0,G28&lt;0,I28&lt;0),"INPUT REVIEW",IF(OR(UPPER(TRIM(A28))&lt;&gt;UPPER(TRIM('Start'!$B$9)),UPPER(TRIM(B28))&lt;&gt;UPPER(TRIM('Start'!$B$8)),UPPER(TRIM(H28))&lt;&gt;UPPER(TRIM('Start'!$B$10))),"SCOPE REVIEW",IF(ABS(L28-I28)&gt;'Start'!$B$11,"ARITHMETIC REVIEW","READY")))))</x:f>
      </x:c>
      <x:c r="N28" s="73" t="str">
        <x:f>IF(COUNTA(A28:J28)=0,"",SUMPRODUCT(--($K$7:$K$106=K28)))</x:f>
      </x:c>
    </x:row>
    <x:row r="29" ht="30" customHeight="1">
      <x:c r="A29" s="76"/>
      <x:c r="B29" s="76"/>
      <x:c r="C29" s="76"/>
      <x:c r="D29" s="72"/>
      <x:c r="E29" s="84"/>
      <x:c r="F29" s="72"/>
      <x:c r="G29" s="78"/>
      <x:c r="H29" s="72"/>
      <x:c r="I29" s="78"/>
      <x:c r="J29" s="72"/>
      <x:c r="K29" s="73" t="str">
        <x:f>IF(COUNTA(A29:J29)=0,"",UPPER(TRIM(B29))&amp;"|"&amp;UPPER(TRIM(C29))&amp;"|"&amp;UPPER(TRIM(H29)))</x:f>
      </x:c>
      <x:c r="L29" s="80" t="str">
        <x:f>IF(AND(ISNUMBER(E29),ISNUMBER(G29)),E29*G29,"")</x:f>
      </x:c>
      <x:c r="M29" s="73" t="str">
        <x:f>IF(COUNTA(A29:J29)=0,"",IF(OR(A29="",B29="",C29="",D29="",F29="",H29="",J29="",NOT(ISNUMBER(E29)),NOT(ISNUMBER(G29)),NOT(ISNUMBER(I29)),IFERROR(SEARCH("|",B29&amp;C29),0)&gt;0),"INPUT REVIEW",IF(OR(E29&lt;0,G29&lt;0,I29&lt;0),"INPUT REVIEW",IF(OR(UPPER(TRIM(A29))&lt;&gt;UPPER(TRIM('Start'!$B$9)),UPPER(TRIM(B29))&lt;&gt;UPPER(TRIM('Start'!$B$8)),UPPER(TRIM(H29))&lt;&gt;UPPER(TRIM('Start'!$B$10))),"SCOPE REVIEW",IF(ABS(L29-I29)&gt;'Start'!$B$11,"ARITHMETIC REVIEW","READY")))))</x:f>
      </x:c>
      <x:c r="N29" s="73" t="str">
        <x:f>IF(COUNTA(A29:J29)=0,"",SUMPRODUCT(--($K$7:$K$106=K29)))</x:f>
      </x:c>
    </x:row>
    <x:row r="30" ht="30" customHeight="1">
      <x:c r="A30" s="76"/>
      <x:c r="B30" s="76"/>
      <x:c r="C30" s="76"/>
      <x:c r="D30" s="72"/>
      <x:c r="E30" s="84"/>
      <x:c r="F30" s="72"/>
      <x:c r="G30" s="78"/>
      <x:c r="H30" s="72"/>
      <x:c r="I30" s="78"/>
      <x:c r="J30" s="72"/>
      <x:c r="K30" s="73" t="str">
        <x:f>IF(COUNTA(A30:J30)=0,"",UPPER(TRIM(B30))&amp;"|"&amp;UPPER(TRIM(C30))&amp;"|"&amp;UPPER(TRIM(H30)))</x:f>
      </x:c>
      <x:c r="L30" s="80" t="str">
        <x:f>IF(AND(ISNUMBER(E30),ISNUMBER(G30)),E30*G30,"")</x:f>
      </x:c>
      <x:c r="M30" s="73" t="str">
        <x:f>IF(COUNTA(A30:J30)=0,"",IF(OR(A30="",B30="",C30="",D30="",F30="",H30="",J30="",NOT(ISNUMBER(E30)),NOT(ISNUMBER(G30)),NOT(ISNUMBER(I30)),IFERROR(SEARCH("|",B30&amp;C30),0)&gt;0),"INPUT REVIEW",IF(OR(E30&lt;0,G30&lt;0,I30&lt;0),"INPUT REVIEW",IF(OR(UPPER(TRIM(A30))&lt;&gt;UPPER(TRIM('Start'!$B$9)),UPPER(TRIM(B30))&lt;&gt;UPPER(TRIM('Start'!$B$8)),UPPER(TRIM(H30))&lt;&gt;UPPER(TRIM('Start'!$B$10))),"SCOPE REVIEW",IF(ABS(L30-I30)&gt;'Start'!$B$11,"ARITHMETIC REVIEW","READY")))))</x:f>
      </x:c>
      <x:c r="N30" s="73" t="str">
        <x:f>IF(COUNTA(A30:J30)=0,"",SUMPRODUCT(--($K$7:$K$106=K30)))</x:f>
      </x:c>
    </x:row>
    <x:row r="31" ht="30" customHeight="1">
      <x:c r="A31" s="76"/>
      <x:c r="B31" s="76"/>
      <x:c r="C31" s="76"/>
      <x:c r="D31" s="72"/>
      <x:c r="E31" s="84"/>
      <x:c r="F31" s="72"/>
      <x:c r="G31" s="78"/>
      <x:c r="H31" s="72"/>
      <x:c r="I31" s="78"/>
      <x:c r="J31" s="72"/>
      <x:c r="K31" s="73" t="str">
        <x:f>IF(COUNTA(A31:J31)=0,"",UPPER(TRIM(B31))&amp;"|"&amp;UPPER(TRIM(C31))&amp;"|"&amp;UPPER(TRIM(H31)))</x:f>
      </x:c>
      <x:c r="L31" s="80" t="str">
        <x:f>IF(AND(ISNUMBER(E31),ISNUMBER(G31)),E31*G31,"")</x:f>
      </x:c>
      <x:c r="M31" s="73" t="str">
        <x:f>IF(COUNTA(A31:J31)=0,"",IF(OR(A31="",B31="",C31="",D31="",F31="",H31="",J31="",NOT(ISNUMBER(E31)),NOT(ISNUMBER(G31)),NOT(ISNUMBER(I31)),IFERROR(SEARCH("|",B31&amp;C31),0)&gt;0),"INPUT REVIEW",IF(OR(E31&lt;0,G31&lt;0,I31&lt;0),"INPUT REVIEW",IF(OR(UPPER(TRIM(A31))&lt;&gt;UPPER(TRIM('Start'!$B$9)),UPPER(TRIM(B31))&lt;&gt;UPPER(TRIM('Start'!$B$8)),UPPER(TRIM(H31))&lt;&gt;UPPER(TRIM('Start'!$B$10))),"SCOPE REVIEW",IF(ABS(L31-I31)&gt;'Start'!$B$11,"ARITHMETIC REVIEW","READY")))))</x:f>
      </x:c>
      <x:c r="N31" s="73" t="str">
        <x:f>IF(COUNTA(A31:J31)=0,"",SUMPRODUCT(--($K$7:$K$106=K31)))</x:f>
      </x:c>
    </x:row>
    <x:row r="32" ht="30" customHeight="1">
      <x:c r="A32" s="76"/>
      <x:c r="B32" s="76"/>
      <x:c r="C32" s="76"/>
      <x:c r="D32" s="72"/>
      <x:c r="E32" s="84"/>
      <x:c r="F32" s="72"/>
      <x:c r="G32" s="78"/>
      <x:c r="H32" s="72"/>
      <x:c r="I32" s="78"/>
      <x:c r="J32" s="72"/>
      <x:c r="K32" s="73" t="str">
        <x:f>IF(COUNTA(A32:J32)=0,"",UPPER(TRIM(B32))&amp;"|"&amp;UPPER(TRIM(C32))&amp;"|"&amp;UPPER(TRIM(H32)))</x:f>
      </x:c>
      <x:c r="L32" s="80" t="str">
        <x:f>IF(AND(ISNUMBER(E32),ISNUMBER(G32)),E32*G32,"")</x:f>
      </x:c>
      <x:c r="M32" s="73" t="str">
        <x:f>IF(COUNTA(A32:J32)=0,"",IF(OR(A32="",B32="",C32="",D32="",F32="",H32="",J32="",NOT(ISNUMBER(E32)),NOT(ISNUMBER(G32)),NOT(ISNUMBER(I32)),IFERROR(SEARCH("|",B32&amp;C32),0)&gt;0),"INPUT REVIEW",IF(OR(E32&lt;0,G32&lt;0,I32&lt;0),"INPUT REVIEW",IF(OR(UPPER(TRIM(A32))&lt;&gt;UPPER(TRIM('Start'!$B$9)),UPPER(TRIM(B32))&lt;&gt;UPPER(TRIM('Start'!$B$8)),UPPER(TRIM(H32))&lt;&gt;UPPER(TRIM('Start'!$B$10))),"SCOPE REVIEW",IF(ABS(L32-I32)&gt;'Start'!$B$11,"ARITHMETIC REVIEW","READY")))))</x:f>
      </x:c>
      <x:c r="N32" s="73" t="str">
        <x:f>IF(COUNTA(A32:J32)=0,"",SUMPRODUCT(--($K$7:$K$106=K32)))</x:f>
      </x:c>
    </x:row>
    <x:row r="33" ht="30" customHeight="1">
      <x:c r="A33" s="76"/>
      <x:c r="B33" s="76"/>
      <x:c r="C33" s="76"/>
      <x:c r="D33" s="72"/>
      <x:c r="E33" s="84"/>
      <x:c r="F33" s="72"/>
      <x:c r="G33" s="78"/>
      <x:c r="H33" s="72"/>
      <x:c r="I33" s="78"/>
      <x:c r="J33" s="72"/>
      <x:c r="K33" s="73" t="str">
        <x:f>IF(COUNTA(A33:J33)=0,"",UPPER(TRIM(B33))&amp;"|"&amp;UPPER(TRIM(C33))&amp;"|"&amp;UPPER(TRIM(H33)))</x:f>
      </x:c>
      <x:c r="L33" s="80" t="str">
        <x:f>IF(AND(ISNUMBER(E33),ISNUMBER(G33)),E33*G33,"")</x:f>
      </x:c>
      <x:c r="M33" s="73" t="str">
        <x:f>IF(COUNTA(A33:J33)=0,"",IF(OR(A33="",B33="",C33="",D33="",F33="",H33="",J33="",NOT(ISNUMBER(E33)),NOT(ISNUMBER(G33)),NOT(ISNUMBER(I33)),IFERROR(SEARCH("|",B33&amp;C33),0)&gt;0),"INPUT REVIEW",IF(OR(E33&lt;0,G33&lt;0,I33&lt;0),"INPUT REVIEW",IF(OR(UPPER(TRIM(A33))&lt;&gt;UPPER(TRIM('Start'!$B$9)),UPPER(TRIM(B33))&lt;&gt;UPPER(TRIM('Start'!$B$8)),UPPER(TRIM(H33))&lt;&gt;UPPER(TRIM('Start'!$B$10))),"SCOPE REVIEW",IF(ABS(L33-I33)&gt;'Start'!$B$11,"ARITHMETIC REVIEW","READY")))))</x:f>
      </x:c>
      <x:c r="N33" s="73" t="str">
        <x:f>IF(COUNTA(A33:J33)=0,"",SUMPRODUCT(--($K$7:$K$106=K33)))</x:f>
      </x:c>
    </x:row>
    <x:row r="34" ht="30" customHeight="1">
      <x:c r="A34" s="76"/>
      <x:c r="B34" s="76"/>
      <x:c r="C34" s="76"/>
      <x:c r="D34" s="72"/>
      <x:c r="E34" s="84"/>
      <x:c r="F34" s="72"/>
      <x:c r="G34" s="78"/>
      <x:c r="H34" s="72"/>
      <x:c r="I34" s="78"/>
      <x:c r="J34" s="72"/>
      <x:c r="K34" s="73" t="str">
        <x:f>IF(COUNTA(A34:J34)=0,"",UPPER(TRIM(B34))&amp;"|"&amp;UPPER(TRIM(C34))&amp;"|"&amp;UPPER(TRIM(H34)))</x:f>
      </x:c>
      <x:c r="L34" s="80" t="str">
        <x:f>IF(AND(ISNUMBER(E34),ISNUMBER(G34)),E34*G34,"")</x:f>
      </x:c>
      <x:c r="M34" s="73" t="str">
        <x:f>IF(COUNTA(A34:J34)=0,"",IF(OR(A34="",B34="",C34="",D34="",F34="",H34="",J34="",NOT(ISNUMBER(E34)),NOT(ISNUMBER(G34)),NOT(ISNUMBER(I34)),IFERROR(SEARCH("|",B34&amp;C34),0)&gt;0),"INPUT REVIEW",IF(OR(E34&lt;0,G34&lt;0,I34&lt;0),"INPUT REVIEW",IF(OR(UPPER(TRIM(A34))&lt;&gt;UPPER(TRIM('Start'!$B$9)),UPPER(TRIM(B34))&lt;&gt;UPPER(TRIM('Start'!$B$8)),UPPER(TRIM(H34))&lt;&gt;UPPER(TRIM('Start'!$B$10))),"SCOPE REVIEW",IF(ABS(L34-I34)&gt;'Start'!$B$11,"ARITHMETIC REVIEW","READY")))))</x:f>
      </x:c>
      <x:c r="N34" s="73" t="str">
        <x:f>IF(COUNTA(A34:J34)=0,"",SUMPRODUCT(--($K$7:$K$106=K34)))</x:f>
      </x:c>
    </x:row>
    <x:row r="35" ht="30" customHeight="1">
      <x:c r="A35" s="76"/>
      <x:c r="B35" s="76"/>
      <x:c r="C35" s="76"/>
      <x:c r="D35" s="72"/>
      <x:c r="E35" s="84"/>
      <x:c r="F35" s="72"/>
      <x:c r="G35" s="78"/>
      <x:c r="H35" s="72"/>
      <x:c r="I35" s="78"/>
      <x:c r="J35" s="72"/>
      <x:c r="K35" s="73" t="str">
        <x:f>IF(COUNTA(A35:J35)=0,"",UPPER(TRIM(B35))&amp;"|"&amp;UPPER(TRIM(C35))&amp;"|"&amp;UPPER(TRIM(H35)))</x:f>
      </x:c>
      <x:c r="L35" s="80" t="str">
        <x:f>IF(AND(ISNUMBER(E35),ISNUMBER(G35)),E35*G35,"")</x:f>
      </x:c>
      <x:c r="M35" s="73" t="str">
        <x:f>IF(COUNTA(A35:J35)=0,"",IF(OR(A35="",B35="",C35="",D35="",F35="",H35="",J35="",NOT(ISNUMBER(E35)),NOT(ISNUMBER(G35)),NOT(ISNUMBER(I35)),IFERROR(SEARCH("|",B35&amp;C35),0)&gt;0),"INPUT REVIEW",IF(OR(E35&lt;0,G35&lt;0,I35&lt;0),"INPUT REVIEW",IF(OR(UPPER(TRIM(A35))&lt;&gt;UPPER(TRIM('Start'!$B$9)),UPPER(TRIM(B35))&lt;&gt;UPPER(TRIM('Start'!$B$8)),UPPER(TRIM(H35))&lt;&gt;UPPER(TRIM('Start'!$B$10))),"SCOPE REVIEW",IF(ABS(L35-I35)&gt;'Start'!$B$11,"ARITHMETIC REVIEW","READY")))))</x:f>
      </x:c>
      <x:c r="N35" s="73" t="str">
        <x:f>IF(COUNTA(A35:J35)=0,"",SUMPRODUCT(--($K$7:$K$106=K35)))</x:f>
      </x:c>
    </x:row>
    <x:row r="36" ht="30" customHeight="1">
      <x:c r="A36" s="76"/>
      <x:c r="B36" s="76"/>
      <x:c r="C36" s="76"/>
      <x:c r="D36" s="72"/>
      <x:c r="E36" s="84"/>
      <x:c r="F36" s="72"/>
      <x:c r="G36" s="78"/>
      <x:c r="H36" s="72"/>
      <x:c r="I36" s="78"/>
      <x:c r="J36" s="72"/>
      <x:c r="K36" s="73" t="str">
        <x:f>IF(COUNTA(A36:J36)=0,"",UPPER(TRIM(B36))&amp;"|"&amp;UPPER(TRIM(C36))&amp;"|"&amp;UPPER(TRIM(H36)))</x:f>
      </x:c>
      <x:c r="L36" s="80" t="str">
        <x:f>IF(AND(ISNUMBER(E36),ISNUMBER(G36)),E36*G36,"")</x:f>
      </x:c>
      <x:c r="M36" s="73" t="str">
        <x:f>IF(COUNTA(A36:J36)=0,"",IF(OR(A36="",B36="",C36="",D36="",F36="",H36="",J36="",NOT(ISNUMBER(E36)),NOT(ISNUMBER(G36)),NOT(ISNUMBER(I36)),IFERROR(SEARCH("|",B36&amp;C36),0)&gt;0),"INPUT REVIEW",IF(OR(E36&lt;0,G36&lt;0,I36&lt;0),"INPUT REVIEW",IF(OR(UPPER(TRIM(A36))&lt;&gt;UPPER(TRIM('Start'!$B$9)),UPPER(TRIM(B36))&lt;&gt;UPPER(TRIM('Start'!$B$8)),UPPER(TRIM(H36))&lt;&gt;UPPER(TRIM('Start'!$B$10))),"SCOPE REVIEW",IF(ABS(L36-I36)&gt;'Start'!$B$11,"ARITHMETIC REVIEW","READY")))))</x:f>
      </x:c>
      <x:c r="N36" s="73" t="str">
        <x:f>IF(COUNTA(A36:J36)=0,"",SUMPRODUCT(--($K$7:$K$106=K36)))</x:f>
      </x:c>
    </x:row>
    <x:row r="37" ht="30" customHeight="1">
      <x:c r="A37" s="76"/>
      <x:c r="B37" s="76"/>
      <x:c r="C37" s="76"/>
      <x:c r="D37" s="72"/>
      <x:c r="E37" s="84"/>
      <x:c r="F37" s="72"/>
      <x:c r="G37" s="78"/>
      <x:c r="H37" s="72"/>
      <x:c r="I37" s="78"/>
      <x:c r="J37" s="72"/>
      <x:c r="K37" s="73" t="str">
        <x:f>IF(COUNTA(A37:J37)=0,"",UPPER(TRIM(B37))&amp;"|"&amp;UPPER(TRIM(C37))&amp;"|"&amp;UPPER(TRIM(H37)))</x:f>
      </x:c>
      <x:c r="L37" s="80" t="str">
        <x:f>IF(AND(ISNUMBER(E37),ISNUMBER(G37)),E37*G37,"")</x:f>
      </x:c>
      <x:c r="M37" s="73" t="str">
        <x:f>IF(COUNTA(A37:J37)=0,"",IF(OR(A37="",B37="",C37="",D37="",F37="",H37="",J37="",NOT(ISNUMBER(E37)),NOT(ISNUMBER(G37)),NOT(ISNUMBER(I37)),IFERROR(SEARCH("|",B37&amp;C37),0)&gt;0),"INPUT REVIEW",IF(OR(E37&lt;0,G37&lt;0,I37&lt;0),"INPUT REVIEW",IF(OR(UPPER(TRIM(A37))&lt;&gt;UPPER(TRIM('Start'!$B$9)),UPPER(TRIM(B37))&lt;&gt;UPPER(TRIM('Start'!$B$8)),UPPER(TRIM(H37))&lt;&gt;UPPER(TRIM('Start'!$B$10))),"SCOPE REVIEW",IF(ABS(L37-I37)&gt;'Start'!$B$11,"ARITHMETIC REVIEW","READY")))))</x:f>
      </x:c>
      <x:c r="N37" s="73" t="str">
        <x:f>IF(COUNTA(A37:J37)=0,"",SUMPRODUCT(--($K$7:$K$106=K37)))</x:f>
      </x:c>
    </x:row>
    <x:row r="38" ht="30" customHeight="1">
      <x:c r="A38" s="76"/>
      <x:c r="B38" s="76"/>
      <x:c r="C38" s="76"/>
      <x:c r="D38" s="72"/>
      <x:c r="E38" s="84"/>
      <x:c r="F38" s="72"/>
      <x:c r="G38" s="78"/>
      <x:c r="H38" s="72"/>
      <x:c r="I38" s="78"/>
      <x:c r="J38" s="72"/>
      <x:c r="K38" s="73" t="str">
        <x:f>IF(COUNTA(A38:J38)=0,"",UPPER(TRIM(B38))&amp;"|"&amp;UPPER(TRIM(C38))&amp;"|"&amp;UPPER(TRIM(H38)))</x:f>
      </x:c>
      <x:c r="L38" s="80" t="str">
        <x:f>IF(AND(ISNUMBER(E38),ISNUMBER(G38)),E38*G38,"")</x:f>
      </x:c>
      <x:c r="M38" s="73" t="str">
        <x:f>IF(COUNTA(A38:J38)=0,"",IF(OR(A38="",B38="",C38="",D38="",F38="",H38="",J38="",NOT(ISNUMBER(E38)),NOT(ISNUMBER(G38)),NOT(ISNUMBER(I38)),IFERROR(SEARCH("|",B38&amp;C38),0)&gt;0),"INPUT REVIEW",IF(OR(E38&lt;0,G38&lt;0,I38&lt;0),"INPUT REVIEW",IF(OR(UPPER(TRIM(A38))&lt;&gt;UPPER(TRIM('Start'!$B$9)),UPPER(TRIM(B38))&lt;&gt;UPPER(TRIM('Start'!$B$8)),UPPER(TRIM(H38))&lt;&gt;UPPER(TRIM('Start'!$B$10))),"SCOPE REVIEW",IF(ABS(L38-I38)&gt;'Start'!$B$11,"ARITHMETIC REVIEW","READY")))))</x:f>
      </x:c>
      <x:c r="N38" s="73" t="str">
        <x:f>IF(COUNTA(A38:J38)=0,"",SUMPRODUCT(--($K$7:$K$106=K38)))</x:f>
      </x:c>
    </x:row>
    <x:row r="39" ht="30" customHeight="1">
      <x:c r="A39" s="76"/>
      <x:c r="B39" s="76"/>
      <x:c r="C39" s="76"/>
      <x:c r="D39" s="72"/>
      <x:c r="E39" s="84"/>
      <x:c r="F39" s="72"/>
      <x:c r="G39" s="78"/>
      <x:c r="H39" s="72"/>
      <x:c r="I39" s="78"/>
      <x:c r="J39" s="72"/>
      <x:c r="K39" s="73" t="str">
        <x:f>IF(COUNTA(A39:J39)=0,"",UPPER(TRIM(B39))&amp;"|"&amp;UPPER(TRIM(C39))&amp;"|"&amp;UPPER(TRIM(H39)))</x:f>
      </x:c>
      <x:c r="L39" s="80" t="str">
        <x:f>IF(AND(ISNUMBER(E39),ISNUMBER(G39)),E39*G39,"")</x:f>
      </x:c>
      <x:c r="M39" s="73" t="str">
        <x:f>IF(COUNTA(A39:J39)=0,"",IF(OR(A39="",B39="",C39="",D39="",F39="",H39="",J39="",NOT(ISNUMBER(E39)),NOT(ISNUMBER(G39)),NOT(ISNUMBER(I39)),IFERROR(SEARCH("|",B39&amp;C39),0)&gt;0),"INPUT REVIEW",IF(OR(E39&lt;0,G39&lt;0,I39&lt;0),"INPUT REVIEW",IF(OR(UPPER(TRIM(A39))&lt;&gt;UPPER(TRIM('Start'!$B$9)),UPPER(TRIM(B39))&lt;&gt;UPPER(TRIM('Start'!$B$8)),UPPER(TRIM(H39))&lt;&gt;UPPER(TRIM('Start'!$B$10))),"SCOPE REVIEW",IF(ABS(L39-I39)&gt;'Start'!$B$11,"ARITHMETIC REVIEW","READY")))))</x:f>
      </x:c>
      <x:c r="N39" s="73" t="str">
        <x:f>IF(COUNTA(A39:J39)=0,"",SUMPRODUCT(--($K$7:$K$106=K39)))</x:f>
      </x:c>
    </x:row>
    <x:row r="40" ht="30" customHeight="1">
      <x:c r="A40" s="76"/>
      <x:c r="B40" s="76"/>
      <x:c r="C40" s="76"/>
      <x:c r="D40" s="72"/>
      <x:c r="E40" s="84"/>
      <x:c r="F40" s="72"/>
      <x:c r="G40" s="78"/>
      <x:c r="H40" s="72"/>
      <x:c r="I40" s="78"/>
      <x:c r="J40" s="72"/>
      <x:c r="K40" s="73" t="str">
        <x:f>IF(COUNTA(A40:J40)=0,"",UPPER(TRIM(B40))&amp;"|"&amp;UPPER(TRIM(C40))&amp;"|"&amp;UPPER(TRIM(H40)))</x:f>
      </x:c>
      <x:c r="L40" s="80" t="str">
        <x:f>IF(AND(ISNUMBER(E40),ISNUMBER(G40)),E40*G40,"")</x:f>
      </x:c>
      <x:c r="M40" s="73" t="str">
        <x:f>IF(COUNTA(A40:J40)=0,"",IF(OR(A40="",B40="",C40="",D40="",F40="",H40="",J40="",NOT(ISNUMBER(E40)),NOT(ISNUMBER(G40)),NOT(ISNUMBER(I40)),IFERROR(SEARCH("|",B40&amp;C40),0)&gt;0),"INPUT REVIEW",IF(OR(E40&lt;0,G40&lt;0,I40&lt;0),"INPUT REVIEW",IF(OR(UPPER(TRIM(A40))&lt;&gt;UPPER(TRIM('Start'!$B$9)),UPPER(TRIM(B40))&lt;&gt;UPPER(TRIM('Start'!$B$8)),UPPER(TRIM(H40))&lt;&gt;UPPER(TRIM('Start'!$B$10))),"SCOPE REVIEW",IF(ABS(L40-I40)&gt;'Start'!$B$11,"ARITHMETIC REVIEW","READY")))))</x:f>
      </x:c>
      <x:c r="N40" s="73" t="str">
        <x:f>IF(COUNTA(A40:J40)=0,"",SUMPRODUCT(--($K$7:$K$106=K40)))</x:f>
      </x:c>
    </x:row>
    <x:row r="41" ht="30" customHeight="1">
      <x:c r="A41" s="76"/>
      <x:c r="B41" s="76"/>
      <x:c r="C41" s="76"/>
      <x:c r="D41" s="72"/>
      <x:c r="E41" s="84"/>
      <x:c r="F41" s="72"/>
      <x:c r="G41" s="78"/>
      <x:c r="H41" s="72"/>
      <x:c r="I41" s="78"/>
      <x:c r="J41" s="72"/>
      <x:c r="K41" s="73" t="str">
        <x:f>IF(COUNTA(A41:J41)=0,"",UPPER(TRIM(B41))&amp;"|"&amp;UPPER(TRIM(C41))&amp;"|"&amp;UPPER(TRIM(H41)))</x:f>
      </x:c>
      <x:c r="L41" s="80" t="str">
        <x:f>IF(AND(ISNUMBER(E41),ISNUMBER(G41)),E41*G41,"")</x:f>
      </x:c>
      <x:c r="M41" s="73" t="str">
        <x:f>IF(COUNTA(A41:J41)=0,"",IF(OR(A41="",B41="",C41="",D41="",F41="",H41="",J41="",NOT(ISNUMBER(E41)),NOT(ISNUMBER(G41)),NOT(ISNUMBER(I41)),IFERROR(SEARCH("|",B41&amp;C41),0)&gt;0),"INPUT REVIEW",IF(OR(E41&lt;0,G41&lt;0,I41&lt;0),"INPUT REVIEW",IF(OR(UPPER(TRIM(A41))&lt;&gt;UPPER(TRIM('Start'!$B$9)),UPPER(TRIM(B41))&lt;&gt;UPPER(TRIM('Start'!$B$8)),UPPER(TRIM(H41))&lt;&gt;UPPER(TRIM('Start'!$B$10))),"SCOPE REVIEW",IF(ABS(L41-I41)&gt;'Start'!$B$11,"ARITHMETIC REVIEW","READY")))))</x:f>
      </x:c>
      <x:c r="N41" s="73" t="str">
        <x:f>IF(COUNTA(A41:J41)=0,"",SUMPRODUCT(--($K$7:$K$106=K41)))</x:f>
      </x:c>
    </x:row>
    <x:row r="42" ht="30" customHeight="1">
      <x:c r="A42" s="76"/>
      <x:c r="B42" s="76"/>
      <x:c r="C42" s="76"/>
      <x:c r="D42" s="72"/>
      <x:c r="E42" s="84"/>
      <x:c r="F42" s="72"/>
      <x:c r="G42" s="78"/>
      <x:c r="H42" s="72"/>
      <x:c r="I42" s="78"/>
      <x:c r="J42" s="72"/>
      <x:c r="K42" s="73" t="str">
        <x:f>IF(COUNTA(A42:J42)=0,"",UPPER(TRIM(B42))&amp;"|"&amp;UPPER(TRIM(C42))&amp;"|"&amp;UPPER(TRIM(H42)))</x:f>
      </x:c>
      <x:c r="L42" s="80" t="str">
        <x:f>IF(AND(ISNUMBER(E42),ISNUMBER(G42)),E42*G42,"")</x:f>
      </x:c>
      <x:c r="M42" s="73" t="str">
        <x:f>IF(COUNTA(A42:J42)=0,"",IF(OR(A42="",B42="",C42="",D42="",F42="",H42="",J42="",NOT(ISNUMBER(E42)),NOT(ISNUMBER(G42)),NOT(ISNUMBER(I42)),IFERROR(SEARCH("|",B42&amp;C42),0)&gt;0),"INPUT REVIEW",IF(OR(E42&lt;0,G42&lt;0,I42&lt;0),"INPUT REVIEW",IF(OR(UPPER(TRIM(A42))&lt;&gt;UPPER(TRIM('Start'!$B$9)),UPPER(TRIM(B42))&lt;&gt;UPPER(TRIM('Start'!$B$8)),UPPER(TRIM(H42))&lt;&gt;UPPER(TRIM('Start'!$B$10))),"SCOPE REVIEW",IF(ABS(L42-I42)&gt;'Start'!$B$11,"ARITHMETIC REVIEW","READY")))))</x:f>
      </x:c>
      <x:c r="N42" s="73" t="str">
        <x:f>IF(COUNTA(A42:J42)=0,"",SUMPRODUCT(--($K$7:$K$106=K42)))</x:f>
      </x:c>
    </x:row>
    <x:row r="43" ht="30" customHeight="1">
      <x:c r="A43" s="76"/>
      <x:c r="B43" s="76"/>
      <x:c r="C43" s="76"/>
      <x:c r="D43" s="72"/>
      <x:c r="E43" s="84"/>
      <x:c r="F43" s="72"/>
      <x:c r="G43" s="78"/>
      <x:c r="H43" s="72"/>
      <x:c r="I43" s="78"/>
      <x:c r="J43" s="72"/>
      <x:c r="K43" s="73" t="str">
        <x:f>IF(COUNTA(A43:J43)=0,"",UPPER(TRIM(B43))&amp;"|"&amp;UPPER(TRIM(C43))&amp;"|"&amp;UPPER(TRIM(H43)))</x:f>
      </x:c>
      <x:c r="L43" s="80" t="str">
        <x:f>IF(AND(ISNUMBER(E43),ISNUMBER(G43)),E43*G43,"")</x:f>
      </x:c>
      <x:c r="M43" s="73" t="str">
        <x:f>IF(COUNTA(A43:J43)=0,"",IF(OR(A43="",B43="",C43="",D43="",F43="",H43="",J43="",NOT(ISNUMBER(E43)),NOT(ISNUMBER(G43)),NOT(ISNUMBER(I43)),IFERROR(SEARCH("|",B43&amp;C43),0)&gt;0),"INPUT REVIEW",IF(OR(E43&lt;0,G43&lt;0,I43&lt;0),"INPUT REVIEW",IF(OR(UPPER(TRIM(A43))&lt;&gt;UPPER(TRIM('Start'!$B$9)),UPPER(TRIM(B43))&lt;&gt;UPPER(TRIM('Start'!$B$8)),UPPER(TRIM(H43))&lt;&gt;UPPER(TRIM('Start'!$B$10))),"SCOPE REVIEW",IF(ABS(L43-I43)&gt;'Start'!$B$11,"ARITHMETIC REVIEW","READY")))))</x:f>
      </x:c>
      <x:c r="N43" s="73" t="str">
        <x:f>IF(COUNTA(A43:J43)=0,"",SUMPRODUCT(--($K$7:$K$106=K43)))</x:f>
      </x:c>
    </x:row>
    <x:row r="44" ht="30" customHeight="1">
      <x:c r="A44" s="76"/>
      <x:c r="B44" s="76"/>
      <x:c r="C44" s="76"/>
      <x:c r="D44" s="72"/>
      <x:c r="E44" s="84"/>
      <x:c r="F44" s="72"/>
      <x:c r="G44" s="78"/>
      <x:c r="H44" s="72"/>
      <x:c r="I44" s="78"/>
      <x:c r="J44" s="72"/>
      <x:c r="K44" s="73" t="str">
        <x:f>IF(COUNTA(A44:J44)=0,"",UPPER(TRIM(B44))&amp;"|"&amp;UPPER(TRIM(C44))&amp;"|"&amp;UPPER(TRIM(H44)))</x:f>
      </x:c>
      <x:c r="L44" s="80" t="str">
        <x:f>IF(AND(ISNUMBER(E44),ISNUMBER(G44)),E44*G44,"")</x:f>
      </x:c>
      <x:c r="M44" s="73" t="str">
        <x:f>IF(COUNTA(A44:J44)=0,"",IF(OR(A44="",B44="",C44="",D44="",F44="",H44="",J44="",NOT(ISNUMBER(E44)),NOT(ISNUMBER(G44)),NOT(ISNUMBER(I44)),IFERROR(SEARCH("|",B44&amp;C44),0)&gt;0),"INPUT REVIEW",IF(OR(E44&lt;0,G44&lt;0,I44&lt;0),"INPUT REVIEW",IF(OR(UPPER(TRIM(A44))&lt;&gt;UPPER(TRIM('Start'!$B$9)),UPPER(TRIM(B44))&lt;&gt;UPPER(TRIM('Start'!$B$8)),UPPER(TRIM(H44))&lt;&gt;UPPER(TRIM('Start'!$B$10))),"SCOPE REVIEW",IF(ABS(L44-I44)&gt;'Start'!$B$11,"ARITHMETIC REVIEW","READY")))))</x:f>
      </x:c>
      <x:c r="N44" s="73" t="str">
        <x:f>IF(COUNTA(A44:J44)=0,"",SUMPRODUCT(--($K$7:$K$106=K44)))</x:f>
      </x:c>
    </x:row>
    <x:row r="45" ht="30" customHeight="1">
      <x:c r="A45" s="76"/>
      <x:c r="B45" s="76"/>
      <x:c r="C45" s="76"/>
      <x:c r="D45" s="72"/>
      <x:c r="E45" s="84"/>
      <x:c r="F45" s="72"/>
      <x:c r="G45" s="78"/>
      <x:c r="H45" s="72"/>
      <x:c r="I45" s="78"/>
      <x:c r="J45" s="72"/>
      <x:c r="K45" s="73" t="str">
        <x:f>IF(COUNTA(A45:J45)=0,"",UPPER(TRIM(B45))&amp;"|"&amp;UPPER(TRIM(C45))&amp;"|"&amp;UPPER(TRIM(H45)))</x:f>
      </x:c>
      <x:c r="L45" s="80" t="str">
        <x:f>IF(AND(ISNUMBER(E45),ISNUMBER(G45)),E45*G45,"")</x:f>
      </x:c>
      <x:c r="M45" s="73" t="str">
        <x:f>IF(COUNTA(A45:J45)=0,"",IF(OR(A45="",B45="",C45="",D45="",F45="",H45="",J45="",NOT(ISNUMBER(E45)),NOT(ISNUMBER(G45)),NOT(ISNUMBER(I45)),IFERROR(SEARCH("|",B45&amp;C45),0)&gt;0),"INPUT REVIEW",IF(OR(E45&lt;0,G45&lt;0,I45&lt;0),"INPUT REVIEW",IF(OR(UPPER(TRIM(A45))&lt;&gt;UPPER(TRIM('Start'!$B$9)),UPPER(TRIM(B45))&lt;&gt;UPPER(TRIM('Start'!$B$8)),UPPER(TRIM(H45))&lt;&gt;UPPER(TRIM('Start'!$B$10))),"SCOPE REVIEW",IF(ABS(L45-I45)&gt;'Start'!$B$11,"ARITHMETIC REVIEW","READY")))))</x:f>
      </x:c>
      <x:c r="N45" s="73" t="str">
        <x:f>IF(COUNTA(A45:J45)=0,"",SUMPRODUCT(--($K$7:$K$106=K45)))</x:f>
      </x:c>
    </x:row>
    <x:row r="46" ht="30" customHeight="1">
      <x:c r="A46" s="76"/>
      <x:c r="B46" s="76"/>
      <x:c r="C46" s="76"/>
      <x:c r="D46" s="72"/>
      <x:c r="E46" s="84"/>
      <x:c r="F46" s="72"/>
      <x:c r="G46" s="78"/>
      <x:c r="H46" s="72"/>
      <x:c r="I46" s="78"/>
      <x:c r="J46" s="72"/>
      <x:c r="K46" s="73" t="str">
        <x:f>IF(COUNTA(A46:J46)=0,"",UPPER(TRIM(B46))&amp;"|"&amp;UPPER(TRIM(C46))&amp;"|"&amp;UPPER(TRIM(H46)))</x:f>
      </x:c>
      <x:c r="L46" s="80" t="str">
        <x:f>IF(AND(ISNUMBER(E46),ISNUMBER(G46)),E46*G46,"")</x:f>
      </x:c>
      <x:c r="M46" s="73" t="str">
        <x:f>IF(COUNTA(A46:J46)=0,"",IF(OR(A46="",B46="",C46="",D46="",F46="",H46="",J46="",NOT(ISNUMBER(E46)),NOT(ISNUMBER(G46)),NOT(ISNUMBER(I46)),IFERROR(SEARCH("|",B46&amp;C46),0)&gt;0),"INPUT REVIEW",IF(OR(E46&lt;0,G46&lt;0,I46&lt;0),"INPUT REVIEW",IF(OR(UPPER(TRIM(A46))&lt;&gt;UPPER(TRIM('Start'!$B$9)),UPPER(TRIM(B46))&lt;&gt;UPPER(TRIM('Start'!$B$8)),UPPER(TRIM(H46))&lt;&gt;UPPER(TRIM('Start'!$B$10))),"SCOPE REVIEW",IF(ABS(L46-I46)&gt;'Start'!$B$11,"ARITHMETIC REVIEW","READY")))))</x:f>
      </x:c>
      <x:c r="N46" s="73" t="str">
        <x:f>IF(COUNTA(A46:J46)=0,"",SUMPRODUCT(--($K$7:$K$106=K46)))</x:f>
      </x:c>
    </x:row>
    <x:row r="47" ht="30" customHeight="1">
      <x:c r="A47" s="76"/>
      <x:c r="B47" s="76"/>
      <x:c r="C47" s="76"/>
      <x:c r="D47" s="72"/>
      <x:c r="E47" s="84"/>
      <x:c r="F47" s="72"/>
      <x:c r="G47" s="78"/>
      <x:c r="H47" s="72"/>
      <x:c r="I47" s="78"/>
      <x:c r="J47" s="72"/>
      <x:c r="K47" s="73" t="str">
        <x:f>IF(COUNTA(A47:J47)=0,"",UPPER(TRIM(B47))&amp;"|"&amp;UPPER(TRIM(C47))&amp;"|"&amp;UPPER(TRIM(H47)))</x:f>
      </x:c>
      <x:c r="L47" s="80" t="str">
        <x:f>IF(AND(ISNUMBER(E47),ISNUMBER(G47)),E47*G47,"")</x:f>
      </x:c>
      <x:c r="M47" s="73" t="str">
        <x:f>IF(COUNTA(A47:J47)=0,"",IF(OR(A47="",B47="",C47="",D47="",F47="",H47="",J47="",NOT(ISNUMBER(E47)),NOT(ISNUMBER(G47)),NOT(ISNUMBER(I47)),IFERROR(SEARCH("|",B47&amp;C47),0)&gt;0),"INPUT REVIEW",IF(OR(E47&lt;0,G47&lt;0,I47&lt;0),"INPUT REVIEW",IF(OR(UPPER(TRIM(A47))&lt;&gt;UPPER(TRIM('Start'!$B$9)),UPPER(TRIM(B47))&lt;&gt;UPPER(TRIM('Start'!$B$8)),UPPER(TRIM(H47))&lt;&gt;UPPER(TRIM('Start'!$B$10))),"SCOPE REVIEW",IF(ABS(L47-I47)&gt;'Start'!$B$11,"ARITHMETIC REVIEW","READY")))))</x:f>
      </x:c>
      <x:c r="N47" s="73" t="str">
        <x:f>IF(COUNTA(A47:J47)=0,"",SUMPRODUCT(--($K$7:$K$106=K47)))</x:f>
      </x:c>
    </x:row>
    <x:row r="48" ht="30" customHeight="1">
      <x:c r="A48" s="76"/>
      <x:c r="B48" s="76"/>
      <x:c r="C48" s="76"/>
      <x:c r="D48" s="72"/>
      <x:c r="E48" s="84"/>
      <x:c r="F48" s="72"/>
      <x:c r="G48" s="78"/>
      <x:c r="H48" s="72"/>
      <x:c r="I48" s="78"/>
      <x:c r="J48" s="72"/>
      <x:c r="K48" s="73" t="str">
        <x:f>IF(COUNTA(A48:J48)=0,"",UPPER(TRIM(B48))&amp;"|"&amp;UPPER(TRIM(C48))&amp;"|"&amp;UPPER(TRIM(H48)))</x:f>
      </x:c>
      <x:c r="L48" s="80" t="str">
        <x:f>IF(AND(ISNUMBER(E48),ISNUMBER(G48)),E48*G48,"")</x:f>
      </x:c>
      <x:c r="M48" s="73" t="str">
        <x:f>IF(COUNTA(A48:J48)=0,"",IF(OR(A48="",B48="",C48="",D48="",F48="",H48="",J48="",NOT(ISNUMBER(E48)),NOT(ISNUMBER(G48)),NOT(ISNUMBER(I48)),IFERROR(SEARCH("|",B48&amp;C48),0)&gt;0),"INPUT REVIEW",IF(OR(E48&lt;0,G48&lt;0,I48&lt;0),"INPUT REVIEW",IF(OR(UPPER(TRIM(A48))&lt;&gt;UPPER(TRIM('Start'!$B$9)),UPPER(TRIM(B48))&lt;&gt;UPPER(TRIM('Start'!$B$8)),UPPER(TRIM(H48))&lt;&gt;UPPER(TRIM('Start'!$B$10))),"SCOPE REVIEW",IF(ABS(L48-I48)&gt;'Start'!$B$11,"ARITHMETIC REVIEW","READY")))))</x:f>
      </x:c>
      <x:c r="N48" s="73" t="str">
        <x:f>IF(COUNTA(A48:J48)=0,"",SUMPRODUCT(--($K$7:$K$106=K48)))</x:f>
      </x:c>
    </x:row>
    <x:row r="49" ht="30" customHeight="1">
      <x:c r="A49" s="76"/>
      <x:c r="B49" s="76"/>
      <x:c r="C49" s="76"/>
      <x:c r="D49" s="72"/>
      <x:c r="E49" s="84"/>
      <x:c r="F49" s="72"/>
      <x:c r="G49" s="78"/>
      <x:c r="H49" s="72"/>
      <x:c r="I49" s="78"/>
      <x:c r="J49" s="72"/>
      <x:c r="K49" s="73" t="str">
        <x:f>IF(COUNTA(A49:J49)=0,"",UPPER(TRIM(B49))&amp;"|"&amp;UPPER(TRIM(C49))&amp;"|"&amp;UPPER(TRIM(H49)))</x:f>
      </x:c>
      <x:c r="L49" s="80" t="str">
        <x:f>IF(AND(ISNUMBER(E49),ISNUMBER(G49)),E49*G49,"")</x:f>
      </x:c>
      <x:c r="M49" s="73" t="str">
        <x:f>IF(COUNTA(A49:J49)=0,"",IF(OR(A49="",B49="",C49="",D49="",F49="",H49="",J49="",NOT(ISNUMBER(E49)),NOT(ISNUMBER(G49)),NOT(ISNUMBER(I49)),IFERROR(SEARCH("|",B49&amp;C49),0)&gt;0),"INPUT REVIEW",IF(OR(E49&lt;0,G49&lt;0,I49&lt;0),"INPUT REVIEW",IF(OR(UPPER(TRIM(A49))&lt;&gt;UPPER(TRIM('Start'!$B$9)),UPPER(TRIM(B49))&lt;&gt;UPPER(TRIM('Start'!$B$8)),UPPER(TRIM(H49))&lt;&gt;UPPER(TRIM('Start'!$B$10))),"SCOPE REVIEW",IF(ABS(L49-I49)&gt;'Start'!$B$11,"ARITHMETIC REVIEW","READY")))))</x:f>
      </x:c>
      <x:c r="N49" s="73" t="str">
        <x:f>IF(COUNTA(A49:J49)=0,"",SUMPRODUCT(--($K$7:$K$106=K49)))</x:f>
      </x:c>
    </x:row>
    <x:row r="50" ht="30" customHeight="1">
      <x:c r="A50" s="76"/>
      <x:c r="B50" s="76"/>
      <x:c r="C50" s="76"/>
      <x:c r="D50" s="72"/>
      <x:c r="E50" s="84"/>
      <x:c r="F50" s="72"/>
      <x:c r="G50" s="78"/>
      <x:c r="H50" s="72"/>
      <x:c r="I50" s="78"/>
      <x:c r="J50" s="72"/>
      <x:c r="K50" s="73" t="str">
        <x:f>IF(COUNTA(A50:J50)=0,"",UPPER(TRIM(B50))&amp;"|"&amp;UPPER(TRIM(C50))&amp;"|"&amp;UPPER(TRIM(H50)))</x:f>
      </x:c>
      <x:c r="L50" s="80" t="str">
        <x:f>IF(AND(ISNUMBER(E50),ISNUMBER(G50)),E50*G50,"")</x:f>
      </x:c>
      <x:c r="M50" s="73" t="str">
        <x:f>IF(COUNTA(A50:J50)=0,"",IF(OR(A50="",B50="",C50="",D50="",F50="",H50="",J50="",NOT(ISNUMBER(E50)),NOT(ISNUMBER(G50)),NOT(ISNUMBER(I50)),IFERROR(SEARCH("|",B50&amp;C50),0)&gt;0),"INPUT REVIEW",IF(OR(E50&lt;0,G50&lt;0,I50&lt;0),"INPUT REVIEW",IF(OR(UPPER(TRIM(A50))&lt;&gt;UPPER(TRIM('Start'!$B$9)),UPPER(TRIM(B50))&lt;&gt;UPPER(TRIM('Start'!$B$8)),UPPER(TRIM(H50))&lt;&gt;UPPER(TRIM('Start'!$B$10))),"SCOPE REVIEW",IF(ABS(L50-I50)&gt;'Start'!$B$11,"ARITHMETIC REVIEW","READY")))))</x:f>
      </x:c>
      <x:c r="N50" s="73" t="str">
        <x:f>IF(COUNTA(A50:J50)=0,"",SUMPRODUCT(--($K$7:$K$106=K50)))</x:f>
      </x:c>
    </x:row>
    <x:row r="51" ht="30" customHeight="1">
      <x:c r="A51" s="76"/>
      <x:c r="B51" s="76"/>
      <x:c r="C51" s="76"/>
      <x:c r="D51" s="72"/>
      <x:c r="E51" s="84"/>
      <x:c r="F51" s="72"/>
      <x:c r="G51" s="78"/>
      <x:c r="H51" s="72"/>
      <x:c r="I51" s="78"/>
      <x:c r="J51" s="72"/>
      <x:c r="K51" s="73" t="str">
        <x:f>IF(COUNTA(A51:J51)=0,"",UPPER(TRIM(B51))&amp;"|"&amp;UPPER(TRIM(C51))&amp;"|"&amp;UPPER(TRIM(H51)))</x:f>
      </x:c>
      <x:c r="L51" s="80" t="str">
        <x:f>IF(AND(ISNUMBER(E51),ISNUMBER(G51)),E51*G51,"")</x:f>
      </x:c>
      <x:c r="M51" s="73" t="str">
        <x:f>IF(COUNTA(A51:J51)=0,"",IF(OR(A51="",B51="",C51="",D51="",F51="",H51="",J51="",NOT(ISNUMBER(E51)),NOT(ISNUMBER(G51)),NOT(ISNUMBER(I51)),IFERROR(SEARCH("|",B51&amp;C51),0)&gt;0),"INPUT REVIEW",IF(OR(E51&lt;0,G51&lt;0,I51&lt;0),"INPUT REVIEW",IF(OR(UPPER(TRIM(A51))&lt;&gt;UPPER(TRIM('Start'!$B$9)),UPPER(TRIM(B51))&lt;&gt;UPPER(TRIM('Start'!$B$8)),UPPER(TRIM(H51))&lt;&gt;UPPER(TRIM('Start'!$B$10))),"SCOPE REVIEW",IF(ABS(L51-I51)&gt;'Start'!$B$11,"ARITHMETIC REVIEW","READY")))))</x:f>
      </x:c>
      <x:c r="N51" s="73" t="str">
        <x:f>IF(COUNTA(A51:J51)=0,"",SUMPRODUCT(--($K$7:$K$106=K51)))</x:f>
      </x:c>
    </x:row>
    <x:row r="52" ht="30" customHeight="1">
      <x:c r="A52" s="76"/>
      <x:c r="B52" s="76"/>
      <x:c r="C52" s="76"/>
      <x:c r="D52" s="72"/>
      <x:c r="E52" s="84"/>
      <x:c r="F52" s="72"/>
      <x:c r="G52" s="78"/>
      <x:c r="H52" s="72"/>
      <x:c r="I52" s="78"/>
      <x:c r="J52" s="72"/>
      <x:c r="K52" s="73" t="str">
        <x:f>IF(COUNTA(A52:J52)=0,"",UPPER(TRIM(B52))&amp;"|"&amp;UPPER(TRIM(C52))&amp;"|"&amp;UPPER(TRIM(H52)))</x:f>
      </x:c>
      <x:c r="L52" s="80" t="str">
        <x:f>IF(AND(ISNUMBER(E52),ISNUMBER(G52)),E52*G52,"")</x:f>
      </x:c>
      <x:c r="M52" s="73" t="str">
        <x:f>IF(COUNTA(A52:J52)=0,"",IF(OR(A52="",B52="",C52="",D52="",F52="",H52="",J52="",NOT(ISNUMBER(E52)),NOT(ISNUMBER(G52)),NOT(ISNUMBER(I52)),IFERROR(SEARCH("|",B52&amp;C52),0)&gt;0),"INPUT REVIEW",IF(OR(E52&lt;0,G52&lt;0,I52&lt;0),"INPUT REVIEW",IF(OR(UPPER(TRIM(A52))&lt;&gt;UPPER(TRIM('Start'!$B$9)),UPPER(TRIM(B52))&lt;&gt;UPPER(TRIM('Start'!$B$8)),UPPER(TRIM(H52))&lt;&gt;UPPER(TRIM('Start'!$B$10))),"SCOPE REVIEW",IF(ABS(L52-I52)&gt;'Start'!$B$11,"ARITHMETIC REVIEW","READY")))))</x:f>
      </x:c>
      <x:c r="N52" s="73" t="str">
        <x:f>IF(COUNTA(A52:J52)=0,"",SUMPRODUCT(--($K$7:$K$106=K52)))</x:f>
      </x:c>
    </x:row>
    <x:row r="53" ht="30" customHeight="1">
      <x:c r="A53" s="76"/>
      <x:c r="B53" s="76"/>
      <x:c r="C53" s="76"/>
      <x:c r="D53" s="72"/>
      <x:c r="E53" s="84"/>
      <x:c r="F53" s="72"/>
      <x:c r="G53" s="78"/>
      <x:c r="H53" s="72"/>
      <x:c r="I53" s="78"/>
      <x:c r="J53" s="72"/>
      <x:c r="K53" s="73" t="str">
        <x:f>IF(COUNTA(A53:J53)=0,"",UPPER(TRIM(B53))&amp;"|"&amp;UPPER(TRIM(C53))&amp;"|"&amp;UPPER(TRIM(H53)))</x:f>
      </x:c>
      <x:c r="L53" s="80" t="str">
        <x:f>IF(AND(ISNUMBER(E53),ISNUMBER(G53)),E53*G53,"")</x:f>
      </x:c>
      <x:c r="M53" s="73" t="str">
        <x:f>IF(COUNTA(A53:J53)=0,"",IF(OR(A53="",B53="",C53="",D53="",F53="",H53="",J53="",NOT(ISNUMBER(E53)),NOT(ISNUMBER(G53)),NOT(ISNUMBER(I53)),IFERROR(SEARCH("|",B53&amp;C53),0)&gt;0),"INPUT REVIEW",IF(OR(E53&lt;0,G53&lt;0,I53&lt;0),"INPUT REVIEW",IF(OR(UPPER(TRIM(A53))&lt;&gt;UPPER(TRIM('Start'!$B$9)),UPPER(TRIM(B53))&lt;&gt;UPPER(TRIM('Start'!$B$8)),UPPER(TRIM(H53))&lt;&gt;UPPER(TRIM('Start'!$B$10))),"SCOPE REVIEW",IF(ABS(L53-I53)&gt;'Start'!$B$11,"ARITHMETIC REVIEW","READY")))))</x:f>
      </x:c>
      <x:c r="N53" s="73" t="str">
        <x:f>IF(COUNTA(A53:J53)=0,"",SUMPRODUCT(--($K$7:$K$106=K53)))</x:f>
      </x:c>
    </x:row>
    <x:row r="54" ht="30" customHeight="1">
      <x:c r="A54" s="76"/>
      <x:c r="B54" s="76"/>
      <x:c r="C54" s="76"/>
      <x:c r="D54" s="72"/>
      <x:c r="E54" s="84"/>
      <x:c r="F54" s="72"/>
      <x:c r="G54" s="78"/>
      <x:c r="H54" s="72"/>
      <x:c r="I54" s="78"/>
      <x:c r="J54" s="72"/>
      <x:c r="K54" s="73" t="str">
        <x:f>IF(COUNTA(A54:J54)=0,"",UPPER(TRIM(B54))&amp;"|"&amp;UPPER(TRIM(C54))&amp;"|"&amp;UPPER(TRIM(H54)))</x:f>
      </x:c>
      <x:c r="L54" s="80" t="str">
        <x:f>IF(AND(ISNUMBER(E54),ISNUMBER(G54)),E54*G54,"")</x:f>
      </x:c>
      <x:c r="M54" s="73" t="str">
        <x:f>IF(COUNTA(A54:J54)=0,"",IF(OR(A54="",B54="",C54="",D54="",F54="",H54="",J54="",NOT(ISNUMBER(E54)),NOT(ISNUMBER(G54)),NOT(ISNUMBER(I54)),IFERROR(SEARCH("|",B54&amp;C54),0)&gt;0),"INPUT REVIEW",IF(OR(E54&lt;0,G54&lt;0,I54&lt;0),"INPUT REVIEW",IF(OR(UPPER(TRIM(A54))&lt;&gt;UPPER(TRIM('Start'!$B$9)),UPPER(TRIM(B54))&lt;&gt;UPPER(TRIM('Start'!$B$8)),UPPER(TRIM(H54))&lt;&gt;UPPER(TRIM('Start'!$B$10))),"SCOPE REVIEW",IF(ABS(L54-I54)&gt;'Start'!$B$11,"ARITHMETIC REVIEW","READY")))))</x:f>
      </x:c>
      <x:c r="N54" s="73" t="str">
        <x:f>IF(COUNTA(A54:J54)=0,"",SUMPRODUCT(--($K$7:$K$106=K54)))</x:f>
      </x:c>
    </x:row>
    <x:row r="55" ht="30" customHeight="1">
      <x:c r="A55" s="76"/>
      <x:c r="B55" s="76"/>
      <x:c r="C55" s="76"/>
      <x:c r="D55" s="72"/>
      <x:c r="E55" s="84"/>
      <x:c r="F55" s="72"/>
      <x:c r="G55" s="78"/>
      <x:c r="H55" s="72"/>
      <x:c r="I55" s="78"/>
      <x:c r="J55" s="72"/>
      <x:c r="K55" s="73" t="str">
        <x:f>IF(COUNTA(A55:J55)=0,"",UPPER(TRIM(B55))&amp;"|"&amp;UPPER(TRIM(C55))&amp;"|"&amp;UPPER(TRIM(H55)))</x:f>
      </x:c>
      <x:c r="L55" s="80" t="str">
        <x:f>IF(AND(ISNUMBER(E55),ISNUMBER(G55)),E55*G55,"")</x:f>
      </x:c>
      <x:c r="M55" s="73" t="str">
        <x:f>IF(COUNTA(A55:J55)=0,"",IF(OR(A55="",B55="",C55="",D55="",F55="",H55="",J55="",NOT(ISNUMBER(E55)),NOT(ISNUMBER(G55)),NOT(ISNUMBER(I55)),IFERROR(SEARCH("|",B55&amp;C55),0)&gt;0),"INPUT REVIEW",IF(OR(E55&lt;0,G55&lt;0,I55&lt;0),"INPUT REVIEW",IF(OR(UPPER(TRIM(A55))&lt;&gt;UPPER(TRIM('Start'!$B$9)),UPPER(TRIM(B55))&lt;&gt;UPPER(TRIM('Start'!$B$8)),UPPER(TRIM(H55))&lt;&gt;UPPER(TRIM('Start'!$B$10))),"SCOPE REVIEW",IF(ABS(L55-I55)&gt;'Start'!$B$11,"ARITHMETIC REVIEW","READY")))))</x:f>
      </x:c>
      <x:c r="N55" s="73" t="str">
        <x:f>IF(COUNTA(A55:J55)=0,"",SUMPRODUCT(--($K$7:$K$106=K55)))</x:f>
      </x:c>
    </x:row>
    <x:row r="56" ht="30" customHeight="1">
      <x:c r="A56" s="76"/>
      <x:c r="B56" s="76"/>
      <x:c r="C56" s="76"/>
      <x:c r="D56" s="72"/>
      <x:c r="E56" s="84"/>
      <x:c r="F56" s="72"/>
      <x:c r="G56" s="78"/>
      <x:c r="H56" s="72"/>
      <x:c r="I56" s="78"/>
      <x:c r="J56" s="72"/>
      <x:c r="K56" s="73" t="str">
        <x:f>IF(COUNTA(A56:J56)=0,"",UPPER(TRIM(B56))&amp;"|"&amp;UPPER(TRIM(C56))&amp;"|"&amp;UPPER(TRIM(H56)))</x:f>
      </x:c>
      <x:c r="L56" s="80" t="str">
        <x:f>IF(AND(ISNUMBER(E56),ISNUMBER(G56)),E56*G56,"")</x:f>
      </x:c>
      <x:c r="M56" s="73" t="str">
        <x:f>IF(COUNTA(A56:J56)=0,"",IF(OR(A56="",B56="",C56="",D56="",F56="",H56="",J56="",NOT(ISNUMBER(E56)),NOT(ISNUMBER(G56)),NOT(ISNUMBER(I56)),IFERROR(SEARCH("|",B56&amp;C56),0)&gt;0),"INPUT REVIEW",IF(OR(E56&lt;0,G56&lt;0,I56&lt;0),"INPUT REVIEW",IF(OR(UPPER(TRIM(A56))&lt;&gt;UPPER(TRIM('Start'!$B$9)),UPPER(TRIM(B56))&lt;&gt;UPPER(TRIM('Start'!$B$8)),UPPER(TRIM(H56))&lt;&gt;UPPER(TRIM('Start'!$B$10))),"SCOPE REVIEW",IF(ABS(L56-I56)&gt;'Start'!$B$11,"ARITHMETIC REVIEW","READY")))))</x:f>
      </x:c>
      <x:c r="N56" s="73" t="str">
        <x:f>IF(COUNTA(A56:J56)=0,"",SUMPRODUCT(--($K$7:$K$106=K56)))</x:f>
      </x:c>
    </x:row>
    <x:row r="57" ht="30" customHeight="1">
      <x:c r="A57" s="76"/>
      <x:c r="B57" s="76"/>
      <x:c r="C57" s="76"/>
      <x:c r="D57" s="72"/>
      <x:c r="E57" s="84"/>
      <x:c r="F57" s="72"/>
      <x:c r="G57" s="78"/>
      <x:c r="H57" s="72"/>
      <x:c r="I57" s="78"/>
      <x:c r="J57" s="72"/>
      <x:c r="K57" s="73" t="str">
        <x:f>IF(COUNTA(A57:J57)=0,"",UPPER(TRIM(B57))&amp;"|"&amp;UPPER(TRIM(C57))&amp;"|"&amp;UPPER(TRIM(H57)))</x:f>
      </x:c>
      <x:c r="L57" s="80" t="str">
        <x:f>IF(AND(ISNUMBER(E57),ISNUMBER(G57)),E57*G57,"")</x:f>
      </x:c>
      <x:c r="M57" s="73" t="str">
        <x:f>IF(COUNTA(A57:J57)=0,"",IF(OR(A57="",B57="",C57="",D57="",F57="",H57="",J57="",NOT(ISNUMBER(E57)),NOT(ISNUMBER(G57)),NOT(ISNUMBER(I57)),IFERROR(SEARCH("|",B57&amp;C57),0)&gt;0),"INPUT REVIEW",IF(OR(E57&lt;0,G57&lt;0,I57&lt;0),"INPUT REVIEW",IF(OR(UPPER(TRIM(A57))&lt;&gt;UPPER(TRIM('Start'!$B$9)),UPPER(TRIM(B57))&lt;&gt;UPPER(TRIM('Start'!$B$8)),UPPER(TRIM(H57))&lt;&gt;UPPER(TRIM('Start'!$B$10))),"SCOPE REVIEW",IF(ABS(L57-I57)&gt;'Start'!$B$11,"ARITHMETIC REVIEW","READY")))))</x:f>
      </x:c>
      <x:c r="N57" s="73" t="str">
        <x:f>IF(COUNTA(A57:J57)=0,"",SUMPRODUCT(--($K$7:$K$106=K57)))</x:f>
      </x:c>
    </x:row>
    <x:row r="58" ht="30" customHeight="1">
      <x:c r="A58" s="76"/>
      <x:c r="B58" s="76"/>
      <x:c r="C58" s="76"/>
      <x:c r="D58" s="72"/>
      <x:c r="E58" s="84"/>
      <x:c r="F58" s="72"/>
      <x:c r="G58" s="78"/>
      <x:c r="H58" s="72"/>
      <x:c r="I58" s="78"/>
      <x:c r="J58" s="72"/>
      <x:c r="K58" s="73" t="str">
        <x:f>IF(COUNTA(A58:J58)=0,"",UPPER(TRIM(B58))&amp;"|"&amp;UPPER(TRIM(C58))&amp;"|"&amp;UPPER(TRIM(H58)))</x:f>
      </x:c>
      <x:c r="L58" s="80" t="str">
        <x:f>IF(AND(ISNUMBER(E58),ISNUMBER(G58)),E58*G58,"")</x:f>
      </x:c>
      <x:c r="M58" s="73" t="str">
        <x:f>IF(COUNTA(A58:J58)=0,"",IF(OR(A58="",B58="",C58="",D58="",F58="",H58="",J58="",NOT(ISNUMBER(E58)),NOT(ISNUMBER(G58)),NOT(ISNUMBER(I58)),IFERROR(SEARCH("|",B58&amp;C58),0)&gt;0),"INPUT REVIEW",IF(OR(E58&lt;0,G58&lt;0,I58&lt;0),"INPUT REVIEW",IF(OR(UPPER(TRIM(A58))&lt;&gt;UPPER(TRIM('Start'!$B$9)),UPPER(TRIM(B58))&lt;&gt;UPPER(TRIM('Start'!$B$8)),UPPER(TRIM(H58))&lt;&gt;UPPER(TRIM('Start'!$B$10))),"SCOPE REVIEW",IF(ABS(L58-I58)&gt;'Start'!$B$11,"ARITHMETIC REVIEW","READY")))))</x:f>
      </x:c>
      <x:c r="N58" s="73" t="str">
        <x:f>IF(COUNTA(A58:J58)=0,"",SUMPRODUCT(--($K$7:$K$106=K58)))</x:f>
      </x:c>
    </x:row>
    <x:row r="59" ht="30" customHeight="1">
      <x:c r="A59" s="76"/>
      <x:c r="B59" s="76"/>
      <x:c r="C59" s="76"/>
      <x:c r="D59" s="72"/>
      <x:c r="E59" s="84"/>
      <x:c r="F59" s="72"/>
      <x:c r="G59" s="78"/>
      <x:c r="H59" s="72"/>
      <x:c r="I59" s="78"/>
      <x:c r="J59" s="72"/>
      <x:c r="K59" s="73" t="str">
        <x:f>IF(COUNTA(A59:J59)=0,"",UPPER(TRIM(B59))&amp;"|"&amp;UPPER(TRIM(C59))&amp;"|"&amp;UPPER(TRIM(H59)))</x:f>
      </x:c>
      <x:c r="L59" s="80" t="str">
        <x:f>IF(AND(ISNUMBER(E59),ISNUMBER(G59)),E59*G59,"")</x:f>
      </x:c>
      <x:c r="M59" s="73" t="str">
        <x:f>IF(COUNTA(A59:J59)=0,"",IF(OR(A59="",B59="",C59="",D59="",F59="",H59="",J59="",NOT(ISNUMBER(E59)),NOT(ISNUMBER(G59)),NOT(ISNUMBER(I59)),IFERROR(SEARCH("|",B59&amp;C59),0)&gt;0),"INPUT REVIEW",IF(OR(E59&lt;0,G59&lt;0,I59&lt;0),"INPUT REVIEW",IF(OR(UPPER(TRIM(A59))&lt;&gt;UPPER(TRIM('Start'!$B$9)),UPPER(TRIM(B59))&lt;&gt;UPPER(TRIM('Start'!$B$8)),UPPER(TRIM(H59))&lt;&gt;UPPER(TRIM('Start'!$B$10))),"SCOPE REVIEW",IF(ABS(L59-I59)&gt;'Start'!$B$11,"ARITHMETIC REVIEW","READY")))))</x:f>
      </x:c>
      <x:c r="N59" s="73" t="str">
        <x:f>IF(COUNTA(A59:J59)=0,"",SUMPRODUCT(--($K$7:$K$106=K59)))</x:f>
      </x:c>
    </x:row>
    <x:row r="60" ht="30" customHeight="1">
      <x:c r="A60" s="76"/>
      <x:c r="B60" s="76"/>
      <x:c r="C60" s="76"/>
      <x:c r="D60" s="72"/>
      <x:c r="E60" s="84"/>
      <x:c r="F60" s="72"/>
      <x:c r="G60" s="78"/>
      <x:c r="H60" s="72"/>
      <x:c r="I60" s="78"/>
      <x:c r="J60" s="72"/>
      <x:c r="K60" s="73" t="str">
        <x:f>IF(COUNTA(A60:J60)=0,"",UPPER(TRIM(B60))&amp;"|"&amp;UPPER(TRIM(C60))&amp;"|"&amp;UPPER(TRIM(H60)))</x:f>
      </x:c>
      <x:c r="L60" s="80" t="str">
        <x:f>IF(AND(ISNUMBER(E60),ISNUMBER(G60)),E60*G60,"")</x:f>
      </x:c>
      <x:c r="M60" s="73" t="str">
        <x:f>IF(COUNTA(A60:J60)=0,"",IF(OR(A60="",B60="",C60="",D60="",F60="",H60="",J60="",NOT(ISNUMBER(E60)),NOT(ISNUMBER(G60)),NOT(ISNUMBER(I60)),IFERROR(SEARCH("|",B60&amp;C60),0)&gt;0),"INPUT REVIEW",IF(OR(E60&lt;0,G60&lt;0,I60&lt;0),"INPUT REVIEW",IF(OR(UPPER(TRIM(A60))&lt;&gt;UPPER(TRIM('Start'!$B$9)),UPPER(TRIM(B60))&lt;&gt;UPPER(TRIM('Start'!$B$8)),UPPER(TRIM(H60))&lt;&gt;UPPER(TRIM('Start'!$B$10))),"SCOPE REVIEW",IF(ABS(L60-I60)&gt;'Start'!$B$11,"ARITHMETIC REVIEW","READY")))))</x:f>
      </x:c>
      <x:c r="N60" s="73" t="str">
        <x:f>IF(COUNTA(A60:J60)=0,"",SUMPRODUCT(--($K$7:$K$106=K60)))</x:f>
      </x:c>
    </x:row>
    <x:row r="61" ht="30" customHeight="1">
      <x:c r="A61" s="76"/>
      <x:c r="B61" s="76"/>
      <x:c r="C61" s="76"/>
      <x:c r="D61" s="72"/>
      <x:c r="E61" s="84"/>
      <x:c r="F61" s="72"/>
      <x:c r="G61" s="78"/>
      <x:c r="H61" s="72"/>
      <x:c r="I61" s="78"/>
      <x:c r="J61" s="72"/>
      <x:c r="K61" s="73" t="str">
        <x:f>IF(COUNTA(A61:J61)=0,"",UPPER(TRIM(B61))&amp;"|"&amp;UPPER(TRIM(C61))&amp;"|"&amp;UPPER(TRIM(H61)))</x:f>
      </x:c>
      <x:c r="L61" s="80" t="str">
        <x:f>IF(AND(ISNUMBER(E61),ISNUMBER(G61)),E61*G61,"")</x:f>
      </x:c>
      <x:c r="M61" s="73" t="str">
        <x:f>IF(COUNTA(A61:J61)=0,"",IF(OR(A61="",B61="",C61="",D61="",F61="",H61="",J61="",NOT(ISNUMBER(E61)),NOT(ISNUMBER(G61)),NOT(ISNUMBER(I61)),IFERROR(SEARCH("|",B61&amp;C61),0)&gt;0),"INPUT REVIEW",IF(OR(E61&lt;0,G61&lt;0,I61&lt;0),"INPUT REVIEW",IF(OR(UPPER(TRIM(A61))&lt;&gt;UPPER(TRIM('Start'!$B$9)),UPPER(TRIM(B61))&lt;&gt;UPPER(TRIM('Start'!$B$8)),UPPER(TRIM(H61))&lt;&gt;UPPER(TRIM('Start'!$B$10))),"SCOPE REVIEW",IF(ABS(L61-I61)&gt;'Start'!$B$11,"ARITHMETIC REVIEW","READY")))))</x:f>
      </x:c>
      <x:c r="N61" s="73" t="str">
        <x:f>IF(COUNTA(A61:J61)=0,"",SUMPRODUCT(--($K$7:$K$106=K61)))</x:f>
      </x:c>
    </x:row>
    <x:row r="62" ht="30" customHeight="1">
      <x:c r="A62" s="76"/>
      <x:c r="B62" s="76"/>
      <x:c r="C62" s="76"/>
      <x:c r="D62" s="72"/>
      <x:c r="E62" s="84"/>
      <x:c r="F62" s="72"/>
      <x:c r="G62" s="78"/>
      <x:c r="H62" s="72"/>
      <x:c r="I62" s="78"/>
      <x:c r="J62" s="72"/>
      <x:c r="K62" s="73" t="str">
        <x:f>IF(COUNTA(A62:J62)=0,"",UPPER(TRIM(B62))&amp;"|"&amp;UPPER(TRIM(C62))&amp;"|"&amp;UPPER(TRIM(H62)))</x:f>
      </x:c>
      <x:c r="L62" s="80" t="str">
        <x:f>IF(AND(ISNUMBER(E62),ISNUMBER(G62)),E62*G62,"")</x:f>
      </x:c>
      <x:c r="M62" s="73" t="str">
        <x:f>IF(COUNTA(A62:J62)=0,"",IF(OR(A62="",B62="",C62="",D62="",F62="",H62="",J62="",NOT(ISNUMBER(E62)),NOT(ISNUMBER(G62)),NOT(ISNUMBER(I62)),IFERROR(SEARCH("|",B62&amp;C62),0)&gt;0),"INPUT REVIEW",IF(OR(E62&lt;0,G62&lt;0,I62&lt;0),"INPUT REVIEW",IF(OR(UPPER(TRIM(A62))&lt;&gt;UPPER(TRIM('Start'!$B$9)),UPPER(TRIM(B62))&lt;&gt;UPPER(TRIM('Start'!$B$8)),UPPER(TRIM(H62))&lt;&gt;UPPER(TRIM('Start'!$B$10))),"SCOPE REVIEW",IF(ABS(L62-I62)&gt;'Start'!$B$11,"ARITHMETIC REVIEW","READY")))))</x:f>
      </x:c>
      <x:c r="N62" s="73" t="str">
        <x:f>IF(COUNTA(A62:J62)=0,"",SUMPRODUCT(--($K$7:$K$106=K62)))</x:f>
      </x:c>
    </x:row>
    <x:row r="63" ht="30" customHeight="1">
      <x:c r="A63" s="76"/>
      <x:c r="B63" s="76"/>
      <x:c r="C63" s="76"/>
      <x:c r="D63" s="72"/>
      <x:c r="E63" s="84"/>
      <x:c r="F63" s="72"/>
      <x:c r="G63" s="78"/>
      <x:c r="H63" s="72"/>
      <x:c r="I63" s="78"/>
      <x:c r="J63" s="72"/>
      <x:c r="K63" s="73" t="str">
        <x:f>IF(COUNTA(A63:J63)=0,"",UPPER(TRIM(B63))&amp;"|"&amp;UPPER(TRIM(C63))&amp;"|"&amp;UPPER(TRIM(H63)))</x:f>
      </x:c>
      <x:c r="L63" s="80" t="str">
        <x:f>IF(AND(ISNUMBER(E63),ISNUMBER(G63)),E63*G63,"")</x:f>
      </x:c>
      <x:c r="M63" s="73" t="str">
        <x:f>IF(COUNTA(A63:J63)=0,"",IF(OR(A63="",B63="",C63="",D63="",F63="",H63="",J63="",NOT(ISNUMBER(E63)),NOT(ISNUMBER(G63)),NOT(ISNUMBER(I63)),IFERROR(SEARCH("|",B63&amp;C63),0)&gt;0),"INPUT REVIEW",IF(OR(E63&lt;0,G63&lt;0,I63&lt;0),"INPUT REVIEW",IF(OR(UPPER(TRIM(A63))&lt;&gt;UPPER(TRIM('Start'!$B$9)),UPPER(TRIM(B63))&lt;&gt;UPPER(TRIM('Start'!$B$8)),UPPER(TRIM(H63))&lt;&gt;UPPER(TRIM('Start'!$B$10))),"SCOPE REVIEW",IF(ABS(L63-I63)&gt;'Start'!$B$11,"ARITHMETIC REVIEW","READY")))))</x:f>
      </x:c>
      <x:c r="N63" s="73" t="str">
        <x:f>IF(COUNTA(A63:J63)=0,"",SUMPRODUCT(--($K$7:$K$106=K63)))</x:f>
      </x:c>
    </x:row>
    <x:row r="64" ht="30" customHeight="1">
      <x:c r="A64" s="76"/>
      <x:c r="B64" s="76"/>
      <x:c r="C64" s="76"/>
      <x:c r="D64" s="72"/>
      <x:c r="E64" s="84"/>
      <x:c r="F64" s="72"/>
      <x:c r="G64" s="78"/>
      <x:c r="H64" s="72"/>
      <x:c r="I64" s="78"/>
      <x:c r="J64" s="72"/>
      <x:c r="K64" s="73" t="str">
        <x:f>IF(COUNTA(A64:J64)=0,"",UPPER(TRIM(B64))&amp;"|"&amp;UPPER(TRIM(C64))&amp;"|"&amp;UPPER(TRIM(H64)))</x:f>
      </x:c>
      <x:c r="L64" s="80" t="str">
        <x:f>IF(AND(ISNUMBER(E64),ISNUMBER(G64)),E64*G64,"")</x:f>
      </x:c>
      <x:c r="M64" s="73" t="str">
        <x:f>IF(COUNTA(A64:J64)=0,"",IF(OR(A64="",B64="",C64="",D64="",F64="",H64="",J64="",NOT(ISNUMBER(E64)),NOT(ISNUMBER(G64)),NOT(ISNUMBER(I64)),IFERROR(SEARCH("|",B64&amp;C64),0)&gt;0),"INPUT REVIEW",IF(OR(E64&lt;0,G64&lt;0,I64&lt;0),"INPUT REVIEW",IF(OR(UPPER(TRIM(A64))&lt;&gt;UPPER(TRIM('Start'!$B$9)),UPPER(TRIM(B64))&lt;&gt;UPPER(TRIM('Start'!$B$8)),UPPER(TRIM(H64))&lt;&gt;UPPER(TRIM('Start'!$B$10))),"SCOPE REVIEW",IF(ABS(L64-I64)&gt;'Start'!$B$11,"ARITHMETIC REVIEW","READY")))))</x:f>
      </x:c>
      <x:c r="N64" s="73" t="str">
        <x:f>IF(COUNTA(A64:J64)=0,"",SUMPRODUCT(--($K$7:$K$106=K64)))</x:f>
      </x:c>
    </x:row>
    <x:row r="65" ht="30" customHeight="1">
      <x:c r="A65" s="76"/>
      <x:c r="B65" s="76"/>
      <x:c r="C65" s="76"/>
      <x:c r="D65" s="72"/>
      <x:c r="E65" s="84"/>
      <x:c r="F65" s="72"/>
      <x:c r="G65" s="78"/>
      <x:c r="H65" s="72"/>
      <x:c r="I65" s="78"/>
      <x:c r="J65" s="72"/>
      <x:c r="K65" s="73" t="str">
        <x:f>IF(COUNTA(A65:J65)=0,"",UPPER(TRIM(B65))&amp;"|"&amp;UPPER(TRIM(C65))&amp;"|"&amp;UPPER(TRIM(H65)))</x:f>
      </x:c>
      <x:c r="L65" s="80" t="str">
        <x:f>IF(AND(ISNUMBER(E65),ISNUMBER(G65)),E65*G65,"")</x:f>
      </x:c>
      <x:c r="M65" s="73" t="str">
        <x:f>IF(COUNTA(A65:J65)=0,"",IF(OR(A65="",B65="",C65="",D65="",F65="",H65="",J65="",NOT(ISNUMBER(E65)),NOT(ISNUMBER(G65)),NOT(ISNUMBER(I65)),IFERROR(SEARCH("|",B65&amp;C65),0)&gt;0),"INPUT REVIEW",IF(OR(E65&lt;0,G65&lt;0,I65&lt;0),"INPUT REVIEW",IF(OR(UPPER(TRIM(A65))&lt;&gt;UPPER(TRIM('Start'!$B$9)),UPPER(TRIM(B65))&lt;&gt;UPPER(TRIM('Start'!$B$8)),UPPER(TRIM(H65))&lt;&gt;UPPER(TRIM('Start'!$B$10))),"SCOPE REVIEW",IF(ABS(L65-I65)&gt;'Start'!$B$11,"ARITHMETIC REVIEW","READY")))))</x:f>
      </x:c>
      <x:c r="N65" s="73" t="str">
        <x:f>IF(COUNTA(A65:J65)=0,"",SUMPRODUCT(--($K$7:$K$106=K65)))</x:f>
      </x:c>
    </x:row>
    <x:row r="66" ht="30" customHeight="1">
      <x:c r="A66" s="76"/>
      <x:c r="B66" s="76"/>
      <x:c r="C66" s="76"/>
      <x:c r="D66" s="72"/>
      <x:c r="E66" s="84"/>
      <x:c r="F66" s="72"/>
      <x:c r="G66" s="78"/>
      <x:c r="H66" s="72"/>
      <x:c r="I66" s="78"/>
      <x:c r="J66" s="72"/>
      <x:c r="K66" s="73" t="str">
        <x:f>IF(COUNTA(A66:J66)=0,"",UPPER(TRIM(B66))&amp;"|"&amp;UPPER(TRIM(C66))&amp;"|"&amp;UPPER(TRIM(H66)))</x:f>
      </x:c>
      <x:c r="L66" s="80" t="str">
        <x:f>IF(AND(ISNUMBER(E66),ISNUMBER(G66)),E66*G66,"")</x:f>
      </x:c>
      <x:c r="M66" s="73" t="str">
        <x:f>IF(COUNTA(A66:J66)=0,"",IF(OR(A66="",B66="",C66="",D66="",F66="",H66="",J66="",NOT(ISNUMBER(E66)),NOT(ISNUMBER(G66)),NOT(ISNUMBER(I66)),IFERROR(SEARCH("|",B66&amp;C66),0)&gt;0),"INPUT REVIEW",IF(OR(E66&lt;0,G66&lt;0,I66&lt;0),"INPUT REVIEW",IF(OR(UPPER(TRIM(A66))&lt;&gt;UPPER(TRIM('Start'!$B$9)),UPPER(TRIM(B66))&lt;&gt;UPPER(TRIM('Start'!$B$8)),UPPER(TRIM(H66))&lt;&gt;UPPER(TRIM('Start'!$B$10))),"SCOPE REVIEW",IF(ABS(L66-I66)&gt;'Start'!$B$11,"ARITHMETIC REVIEW","READY")))))</x:f>
      </x:c>
      <x:c r="N66" s="73" t="str">
        <x:f>IF(COUNTA(A66:J66)=0,"",SUMPRODUCT(--($K$7:$K$106=K66)))</x:f>
      </x:c>
    </x:row>
    <x:row r="67" ht="30" customHeight="1">
      <x:c r="A67" s="76"/>
      <x:c r="B67" s="76"/>
      <x:c r="C67" s="76"/>
      <x:c r="D67" s="72"/>
      <x:c r="E67" s="84"/>
      <x:c r="F67" s="72"/>
      <x:c r="G67" s="78"/>
      <x:c r="H67" s="72"/>
      <x:c r="I67" s="78"/>
      <x:c r="J67" s="72"/>
      <x:c r="K67" s="73" t="str">
        <x:f>IF(COUNTA(A67:J67)=0,"",UPPER(TRIM(B67))&amp;"|"&amp;UPPER(TRIM(C67))&amp;"|"&amp;UPPER(TRIM(H67)))</x:f>
      </x:c>
      <x:c r="L67" s="80" t="str">
        <x:f>IF(AND(ISNUMBER(E67),ISNUMBER(G67)),E67*G67,"")</x:f>
      </x:c>
      <x:c r="M67" s="73" t="str">
        <x:f>IF(COUNTA(A67:J67)=0,"",IF(OR(A67="",B67="",C67="",D67="",F67="",H67="",J67="",NOT(ISNUMBER(E67)),NOT(ISNUMBER(G67)),NOT(ISNUMBER(I67)),IFERROR(SEARCH("|",B67&amp;C67),0)&gt;0),"INPUT REVIEW",IF(OR(E67&lt;0,G67&lt;0,I67&lt;0),"INPUT REVIEW",IF(OR(UPPER(TRIM(A67))&lt;&gt;UPPER(TRIM('Start'!$B$9)),UPPER(TRIM(B67))&lt;&gt;UPPER(TRIM('Start'!$B$8)),UPPER(TRIM(H67))&lt;&gt;UPPER(TRIM('Start'!$B$10))),"SCOPE REVIEW",IF(ABS(L67-I67)&gt;'Start'!$B$11,"ARITHMETIC REVIEW","READY")))))</x:f>
      </x:c>
      <x:c r="N67" s="73" t="str">
        <x:f>IF(COUNTA(A67:J67)=0,"",SUMPRODUCT(--($K$7:$K$106=K67)))</x:f>
      </x:c>
    </x:row>
    <x:row r="68" ht="30" customHeight="1">
      <x:c r="A68" s="76"/>
      <x:c r="B68" s="76"/>
      <x:c r="C68" s="76"/>
      <x:c r="D68" s="72"/>
      <x:c r="E68" s="84"/>
      <x:c r="F68" s="72"/>
      <x:c r="G68" s="78"/>
      <x:c r="H68" s="72"/>
      <x:c r="I68" s="78"/>
      <x:c r="J68" s="72"/>
      <x:c r="K68" s="73" t="str">
        <x:f>IF(COUNTA(A68:J68)=0,"",UPPER(TRIM(B68))&amp;"|"&amp;UPPER(TRIM(C68))&amp;"|"&amp;UPPER(TRIM(H68)))</x:f>
      </x:c>
      <x:c r="L68" s="80" t="str">
        <x:f>IF(AND(ISNUMBER(E68),ISNUMBER(G68)),E68*G68,"")</x:f>
      </x:c>
      <x:c r="M68" s="73" t="str">
        <x:f>IF(COUNTA(A68:J68)=0,"",IF(OR(A68="",B68="",C68="",D68="",F68="",H68="",J68="",NOT(ISNUMBER(E68)),NOT(ISNUMBER(G68)),NOT(ISNUMBER(I68)),IFERROR(SEARCH("|",B68&amp;C68),0)&gt;0),"INPUT REVIEW",IF(OR(E68&lt;0,G68&lt;0,I68&lt;0),"INPUT REVIEW",IF(OR(UPPER(TRIM(A68))&lt;&gt;UPPER(TRIM('Start'!$B$9)),UPPER(TRIM(B68))&lt;&gt;UPPER(TRIM('Start'!$B$8)),UPPER(TRIM(H68))&lt;&gt;UPPER(TRIM('Start'!$B$10))),"SCOPE REVIEW",IF(ABS(L68-I68)&gt;'Start'!$B$11,"ARITHMETIC REVIEW","READY")))))</x:f>
      </x:c>
      <x:c r="N68" s="73" t="str">
        <x:f>IF(COUNTA(A68:J68)=0,"",SUMPRODUCT(--($K$7:$K$106=K68)))</x:f>
      </x:c>
    </x:row>
    <x:row r="69" ht="30" customHeight="1">
      <x:c r="A69" s="76"/>
      <x:c r="B69" s="76"/>
      <x:c r="C69" s="76"/>
      <x:c r="D69" s="72"/>
      <x:c r="E69" s="84"/>
      <x:c r="F69" s="72"/>
      <x:c r="G69" s="78"/>
      <x:c r="H69" s="72"/>
      <x:c r="I69" s="78"/>
      <x:c r="J69" s="72"/>
      <x:c r="K69" s="73" t="str">
        <x:f>IF(COUNTA(A69:J69)=0,"",UPPER(TRIM(B69))&amp;"|"&amp;UPPER(TRIM(C69))&amp;"|"&amp;UPPER(TRIM(H69)))</x:f>
      </x:c>
      <x:c r="L69" s="80" t="str">
        <x:f>IF(AND(ISNUMBER(E69),ISNUMBER(G69)),E69*G69,"")</x:f>
      </x:c>
      <x:c r="M69" s="73" t="str">
        <x:f>IF(COUNTA(A69:J69)=0,"",IF(OR(A69="",B69="",C69="",D69="",F69="",H69="",J69="",NOT(ISNUMBER(E69)),NOT(ISNUMBER(G69)),NOT(ISNUMBER(I69)),IFERROR(SEARCH("|",B69&amp;C69),0)&gt;0),"INPUT REVIEW",IF(OR(E69&lt;0,G69&lt;0,I69&lt;0),"INPUT REVIEW",IF(OR(UPPER(TRIM(A69))&lt;&gt;UPPER(TRIM('Start'!$B$9)),UPPER(TRIM(B69))&lt;&gt;UPPER(TRIM('Start'!$B$8)),UPPER(TRIM(H69))&lt;&gt;UPPER(TRIM('Start'!$B$10))),"SCOPE REVIEW",IF(ABS(L69-I69)&gt;'Start'!$B$11,"ARITHMETIC REVIEW","READY")))))</x:f>
      </x:c>
      <x:c r="N69" s="73" t="str">
        <x:f>IF(COUNTA(A69:J69)=0,"",SUMPRODUCT(--($K$7:$K$106=K69)))</x:f>
      </x:c>
    </x:row>
    <x:row r="70" ht="30" customHeight="1">
      <x:c r="A70" s="76"/>
      <x:c r="B70" s="76"/>
      <x:c r="C70" s="76"/>
      <x:c r="D70" s="72"/>
      <x:c r="E70" s="84"/>
      <x:c r="F70" s="72"/>
      <x:c r="G70" s="78"/>
      <x:c r="H70" s="72"/>
      <x:c r="I70" s="78"/>
      <x:c r="J70" s="72"/>
      <x:c r="K70" s="73" t="str">
        <x:f>IF(COUNTA(A70:J70)=0,"",UPPER(TRIM(B70))&amp;"|"&amp;UPPER(TRIM(C70))&amp;"|"&amp;UPPER(TRIM(H70)))</x:f>
      </x:c>
      <x:c r="L70" s="80" t="str">
        <x:f>IF(AND(ISNUMBER(E70),ISNUMBER(G70)),E70*G70,"")</x:f>
      </x:c>
      <x:c r="M70" s="73" t="str">
        <x:f>IF(COUNTA(A70:J70)=0,"",IF(OR(A70="",B70="",C70="",D70="",F70="",H70="",J70="",NOT(ISNUMBER(E70)),NOT(ISNUMBER(G70)),NOT(ISNUMBER(I70)),IFERROR(SEARCH("|",B70&amp;C70),0)&gt;0),"INPUT REVIEW",IF(OR(E70&lt;0,G70&lt;0,I70&lt;0),"INPUT REVIEW",IF(OR(UPPER(TRIM(A70))&lt;&gt;UPPER(TRIM('Start'!$B$9)),UPPER(TRIM(B70))&lt;&gt;UPPER(TRIM('Start'!$B$8)),UPPER(TRIM(H70))&lt;&gt;UPPER(TRIM('Start'!$B$10))),"SCOPE REVIEW",IF(ABS(L70-I70)&gt;'Start'!$B$11,"ARITHMETIC REVIEW","READY")))))</x:f>
      </x:c>
      <x:c r="N70" s="73" t="str">
        <x:f>IF(COUNTA(A70:J70)=0,"",SUMPRODUCT(--($K$7:$K$106=K70)))</x:f>
      </x:c>
    </x:row>
    <x:row r="71" ht="30" customHeight="1">
      <x:c r="A71" s="76"/>
      <x:c r="B71" s="76"/>
      <x:c r="C71" s="76"/>
      <x:c r="D71" s="72"/>
      <x:c r="E71" s="84"/>
      <x:c r="F71" s="72"/>
      <x:c r="G71" s="78"/>
      <x:c r="H71" s="72"/>
      <x:c r="I71" s="78"/>
      <x:c r="J71" s="72"/>
      <x:c r="K71" s="73" t="str">
        <x:f>IF(COUNTA(A71:J71)=0,"",UPPER(TRIM(B71))&amp;"|"&amp;UPPER(TRIM(C71))&amp;"|"&amp;UPPER(TRIM(H71)))</x:f>
      </x:c>
      <x:c r="L71" s="80" t="str">
        <x:f>IF(AND(ISNUMBER(E71),ISNUMBER(G71)),E71*G71,"")</x:f>
      </x:c>
      <x:c r="M71" s="73" t="str">
        <x:f>IF(COUNTA(A71:J71)=0,"",IF(OR(A71="",B71="",C71="",D71="",F71="",H71="",J71="",NOT(ISNUMBER(E71)),NOT(ISNUMBER(G71)),NOT(ISNUMBER(I71)),IFERROR(SEARCH("|",B71&amp;C71),0)&gt;0),"INPUT REVIEW",IF(OR(E71&lt;0,G71&lt;0,I71&lt;0),"INPUT REVIEW",IF(OR(UPPER(TRIM(A71))&lt;&gt;UPPER(TRIM('Start'!$B$9)),UPPER(TRIM(B71))&lt;&gt;UPPER(TRIM('Start'!$B$8)),UPPER(TRIM(H71))&lt;&gt;UPPER(TRIM('Start'!$B$10))),"SCOPE REVIEW",IF(ABS(L71-I71)&gt;'Start'!$B$11,"ARITHMETIC REVIEW","READY")))))</x:f>
      </x:c>
      <x:c r="N71" s="73" t="str">
        <x:f>IF(COUNTA(A71:J71)=0,"",SUMPRODUCT(--($K$7:$K$106=K71)))</x:f>
      </x:c>
    </x:row>
    <x:row r="72" ht="30" customHeight="1">
      <x:c r="A72" s="76"/>
      <x:c r="B72" s="76"/>
      <x:c r="C72" s="76"/>
      <x:c r="D72" s="72"/>
      <x:c r="E72" s="84"/>
      <x:c r="F72" s="72"/>
      <x:c r="G72" s="78"/>
      <x:c r="H72" s="72"/>
      <x:c r="I72" s="78"/>
      <x:c r="J72" s="72"/>
      <x:c r="K72" s="73" t="str">
        <x:f>IF(COUNTA(A72:J72)=0,"",UPPER(TRIM(B72))&amp;"|"&amp;UPPER(TRIM(C72))&amp;"|"&amp;UPPER(TRIM(H72)))</x:f>
      </x:c>
      <x:c r="L72" s="80" t="str">
        <x:f>IF(AND(ISNUMBER(E72),ISNUMBER(G72)),E72*G72,"")</x:f>
      </x:c>
      <x:c r="M72" s="73" t="str">
        <x:f>IF(COUNTA(A72:J72)=0,"",IF(OR(A72="",B72="",C72="",D72="",F72="",H72="",J72="",NOT(ISNUMBER(E72)),NOT(ISNUMBER(G72)),NOT(ISNUMBER(I72)),IFERROR(SEARCH("|",B72&amp;C72),0)&gt;0),"INPUT REVIEW",IF(OR(E72&lt;0,G72&lt;0,I72&lt;0),"INPUT REVIEW",IF(OR(UPPER(TRIM(A72))&lt;&gt;UPPER(TRIM('Start'!$B$9)),UPPER(TRIM(B72))&lt;&gt;UPPER(TRIM('Start'!$B$8)),UPPER(TRIM(H72))&lt;&gt;UPPER(TRIM('Start'!$B$10))),"SCOPE REVIEW",IF(ABS(L72-I72)&gt;'Start'!$B$11,"ARITHMETIC REVIEW","READY")))))</x:f>
      </x:c>
      <x:c r="N72" s="73" t="str">
        <x:f>IF(COUNTA(A72:J72)=0,"",SUMPRODUCT(--($K$7:$K$106=K72)))</x:f>
      </x:c>
    </x:row>
    <x:row r="73" ht="30" customHeight="1">
      <x:c r="A73" s="76"/>
      <x:c r="B73" s="76"/>
      <x:c r="C73" s="76"/>
      <x:c r="D73" s="72"/>
      <x:c r="E73" s="84"/>
      <x:c r="F73" s="72"/>
      <x:c r="G73" s="78"/>
      <x:c r="H73" s="72"/>
      <x:c r="I73" s="78"/>
      <x:c r="J73" s="72"/>
      <x:c r="K73" s="73" t="str">
        <x:f>IF(COUNTA(A73:J73)=0,"",UPPER(TRIM(B73))&amp;"|"&amp;UPPER(TRIM(C73))&amp;"|"&amp;UPPER(TRIM(H73)))</x:f>
      </x:c>
      <x:c r="L73" s="80" t="str">
        <x:f>IF(AND(ISNUMBER(E73),ISNUMBER(G73)),E73*G73,"")</x:f>
      </x:c>
      <x:c r="M73" s="73" t="str">
        <x:f>IF(COUNTA(A73:J73)=0,"",IF(OR(A73="",B73="",C73="",D73="",F73="",H73="",J73="",NOT(ISNUMBER(E73)),NOT(ISNUMBER(G73)),NOT(ISNUMBER(I73)),IFERROR(SEARCH("|",B73&amp;C73),0)&gt;0),"INPUT REVIEW",IF(OR(E73&lt;0,G73&lt;0,I73&lt;0),"INPUT REVIEW",IF(OR(UPPER(TRIM(A73))&lt;&gt;UPPER(TRIM('Start'!$B$9)),UPPER(TRIM(B73))&lt;&gt;UPPER(TRIM('Start'!$B$8)),UPPER(TRIM(H73))&lt;&gt;UPPER(TRIM('Start'!$B$10))),"SCOPE REVIEW",IF(ABS(L73-I73)&gt;'Start'!$B$11,"ARITHMETIC REVIEW","READY")))))</x:f>
      </x:c>
      <x:c r="N73" s="73" t="str">
        <x:f>IF(COUNTA(A73:J73)=0,"",SUMPRODUCT(--($K$7:$K$106=K73)))</x:f>
      </x:c>
    </x:row>
    <x:row r="74" ht="30" customHeight="1">
      <x:c r="A74" s="76"/>
      <x:c r="B74" s="76"/>
      <x:c r="C74" s="76"/>
      <x:c r="D74" s="72"/>
      <x:c r="E74" s="84"/>
      <x:c r="F74" s="72"/>
      <x:c r="G74" s="78"/>
      <x:c r="H74" s="72"/>
      <x:c r="I74" s="78"/>
      <x:c r="J74" s="72"/>
      <x:c r="K74" s="73" t="str">
        <x:f>IF(COUNTA(A74:J74)=0,"",UPPER(TRIM(B74))&amp;"|"&amp;UPPER(TRIM(C74))&amp;"|"&amp;UPPER(TRIM(H74)))</x:f>
      </x:c>
      <x:c r="L74" s="80" t="str">
        <x:f>IF(AND(ISNUMBER(E74),ISNUMBER(G74)),E74*G74,"")</x:f>
      </x:c>
      <x:c r="M74" s="73" t="str">
        <x:f>IF(COUNTA(A74:J74)=0,"",IF(OR(A74="",B74="",C74="",D74="",F74="",H74="",J74="",NOT(ISNUMBER(E74)),NOT(ISNUMBER(G74)),NOT(ISNUMBER(I74)),IFERROR(SEARCH("|",B74&amp;C74),0)&gt;0),"INPUT REVIEW",IF(OR(E74&lt;0,G74&lt;0,I74&lt;0),"INPUT REVIEW",IF(OR(UPPER(TRIM(A74))&lt;&gt;UPPER(TRIM('Start'!$B$9)),UPPER(TRIM(B74))&lt;&gt;UPPER(TRIM('Start'!$B$8)),UPPER(TRIM(H74))&lt;&gt;UPPER(TRIM('Start'!$B$10))),"SCOPE REVIEW",IF(ABS(L74-I74)&gt;'Start'!$B$11,"ARITHMETIC REVIEW","READY")))))</x:f>
      </x:c>
      <x:c r="N74" s="73" t="str">
        <x:f>IF(COUNTA(A74:J74)=0,"",SUMPRODUCT(--($K$7:$K$106=K74)))</x:f>
      </x:c>
    </x:row>
    <x:row r="75" ht="30" customHeight="1">
      <x:c r="A75" s="76"/>
      <x:c r="B75" s="76"/>
      <x:c r="C75" s="76"/>
      <x:c r="D75" s="72"/>
      <x:c r="E75" s="84"/>
      <x:c r="F75" s="72"/>
      <x:c r="G75" s="78"/>
      <x:c r="H75" s="72"/>
      <x:c r="I75" s="78"/>
      <x:c r="J75" s="72"/>
      <x:c r="K75" s="73" t="str">
        <x:f>IF(COUNTA(A75:J75)=0,"",UPPER(TRIM(B75))&amp;"|"&amp;UPPER(TRIM(C75))&amp;"|"&amp;UPPER(TRIM(H75)))</x:f>
      </x:c>
      <x:c r="L75" s="80" t="str">
        <x:f>IF(AND(ISNUMBER(E75),ISNUMBER(G75)),E75*G75,"")</x:f>
      </x:c>
      <x:c r="M75" s="73" t="str">
        <x:f>IF(COUNTA(A75:J75)=0,"",IF(OR(A75="",B75="",C75="",D75="",F75="",H75="",J75="",NOT(ISNUMBER(E75)),NOT(ISNUMBER(G75)),NOT(ISNUMBER(I75)),IFERROR(SEARCH("|",B75&amp;C75),0)&gt;0),"INPUT REVIEW",IF(OR(E75&lt;0,G75&lt;0,I75&lt;0),"INPUT REVIEW",IF(OR(UPPER(TRIM(A75))&lt;&gt;UPPER(TRIM('Start'!$B$9)),UPPER(TRIM(B75))&lt;&gt;UPPER(TRIM('Start'!$B$8)),UPPER(TRIM(H75))&lt;&gt;UPPER(TRIM('Start'!$B$10))),"SCOPE REVIEW",IF(ABS(L75-I75)&gt;'Start'!$B$11,"ARITHMETIC REVIEW","READY")))))</x:f>
      </x:c>
      <x:c r="N75" s="73" t="str">
        <x:f>IF(COUNTA(A75:J75)=0,"",SUMPRODUCT(--($K$7:$K$106=K75)))</x:f>
      </x:c>
    </x:row>
    <x:row r="76" ht="30" customHeight="1">
      <x:c r="A76" s="76"/>
      <x:c r="B76" s="76"/>
      <x:c r="C76" s="76"/>
      <x:c r="D76" s="72"/>
      <x:c r="E76" s="84"/>
      <x:c r="F76" s="72"/>
      <x:c r="G76" s="78"/>
      <x:c r="H76" s="72"/>
      <x:c r="I76" s="78"/>
      <x:c r="J76" s="72"/>
      <x:c r="K76" s="73" t="str">
        <x:f>IF(COUNTA(A76:J76)=0,"",UPPER(TRIM(B76))&amp;"|"&amp;UPPER(TRIM(C76))&amp;"|"&amp;UPPER(TRIM(H76)))</x:f>
      </x:c>
      <x:c r="L76" s="80" t="str">
        <x:f>IF(AND(ISNUMBER(E76),ISNUMBER(G76)),E76*G76,"")</x:f>
      </x:c>
      <x:c r="M76" s="73" t="str">
        <x:f>IF(COUNTA(A76:J76)=0,"",IF(OR(A76="",B76="",C76="",D76="",F76="",H76="",J76="",NOT(ISNUMBER(E76)),NOT(ISNUMBER(G76)),NOT(ISNUMBER(I76)),IFERROR(SEARCH("|",B76&amp;C76),0)&gt;0),"INPUT REVIEW",IF(OR(E76&lt;0,G76&lt;0,I76&lt;0),"INPUT REVIEW",IF(OR(UPPER(TRIM(A76))&lt;&gt;UPPER(TRIM('Start'!$B$9)),UPPER(TRIM(B76))&lt;&gt;UPPER(TRIM('Start'!$B$8)),UPPER(TRIM(H76))&lt;&gt;UPPER(TRIM('Start'!$B$10))),"SCOPE REVIEW",IF(ABS(L76-I76)&gt;'Start'!$B$11,"ARITHMETIC REVIEW","READY")))))</x:f>
      </x:c>
      <x:c r="N76" s="73" t="str">
        <x:f>IF(COUNTA(A76:J76)=0,"",SUMPRODUCT(--($K$7:$K$106=K76)))</x:f>
      </x:c>
    </x:row>
    <x:row r="77" ht="30" customHeight="1">
      <x:c r="A77" s="76"/>
      <x:c r="B77" s="76"/>
      <x:c r="C77" s="76"/>
      <x:c r="D77" s="72"/>
      <x:c r="E77" s="84"/>
      <x:c r="F77" s="72"/>
      <x:c r="G77" s="78"/>
      <x:c r="H77" s="72"/>
      <x:c r="I77" s="78"/>
      <x:c r="J77" s="72"/>
      <x:c r="K77" s="73" t="str">
        <x:f>IF(COUNTA(A77:J77)=0,"",UPPER(TRIM(B77))&amp;"|"&amp;UPPER(TRIM(C77))&amp;"|"&amp;UPPER(TRIM(H77)))</x:f>
      </x:c>
      <x:c r="L77" s="80" t="str">
        <x:f>IF(AND(ISNUMBER(E77),ISNUMBER(G77)),E77*G77,"")</x:f>
      </x:c>
      <x:c r="M77" s="73" t="str">
        <x:f>IF(COUNTA(A77:J77)=0,"",IF(OR(A77="",B77="",C77="",D77="",F77="",H77="",J77="",NOT(ISNUMBER(E77)),NOT(ISNUMBER(G77)),NOT(ISNUMBER(I77)),IFERROR(SEARCH("|",B77&amp;C77),0)&gt;0),"INPUT REVIEW",IF(OR(E77&lt;0,G77&lt;0,I77&lt;0),"INPUT REVIEW",IF(OR(UPPER(TRIM(A77))&lt;&gt;UPPER(TRIM('Start'!$B$9)),UPPER(TRIM(B77))&lt;&gt;UPPER(TRIM('Start'!$B$8)),UPPER(TRIM(H77))&lt;&gt;UPPER(TRIM('Start'!$B$10))),"SCOPE REVIEW",IF(ABS(L77-I77)&gt;'Start'!$B$11,"ARITHMETIC REVIEW","READY")))))</x:f>
      </x:c>
      <x:c r="N77" s="73" t="str">
        <x:f>IF(COUNTA(A77:J77)=0,"",SUMPRODUCT(--($K$7:$K$106=K77)))</x:f>
      </x:c>
    </x:row>
    <x:row r="78" ht="30" customHeight="1">
      <x:c r="A78" s="76"/>
      <x:c r="B78" s="76"/>
      <x:c r="C78" s="76"/>
      <x:c r="D78" s="72"/>
      <x:c r="E78" s="84"/>
      <x:c r="F78" s="72"/>
      <x:c r="G78" s="78"/>
      <x:c r="H78" s="72"/>
      <x:c r="I78" s="78"/>
      <x:c r="J78" s="72"/>
      <x:c r="K78" s="73" t="str">
        <x:f>IF(COUNTA(A78:J78)=0,"",UPPER(TRIM(B78))&amp;"|"&amp;UPPER(TRIM(C78))&amp;"|"&amp;UPPER(TRIM(H78)))</x:f>
      </x:c>
      <x:c r="L78" s="80" t="str">
        <x:f>IF(AND(ISNUMBER(E78),ISNUMBER(G78)),E78*G78,"")</x:f>
      </x:c>
      <x:c r="M78" s="73" t="str">
        <x:f>IF(COUNTA(A78:J78)=0,"",IF(OR(A78="",B78="",C78="",D78="",F78="",H78="",J78="",NOT(ISNUMBER(E78)),NOT(ISNUMBER(G78)),NOT(ISNUMBER(I78)),IFERROR(SEARCH("|",B78&amp;C78),0)&gt;0),"INPUT REVIEW",IF(OR(E78&lt;0,G78&lt;0,I78&lt;0),"INPUT REVIEW",IF(OR(UPPER(TRIM(A78))&lt;&gt;UPPER(TRIM('Start'!$B$9)),UPPER(TRIM(B78))&lt;&gt;UPPER(TRIM('Start'!$B$8)),UPPER(TRIM(H78))&lt;&gt;UPPER(TRIM('Start'!$B$10))),"SCOPE REVIEW",IF(ABS(L78-I78)&gt;'Start'!$B$11,"ARITHMETIC REVIEW","READY")))))</x:f>
      </x:c>
      <x:c r="N78" s="73" t="str">
        <x:f>IF(COUNTA(A78:J78)=0,"",SUMPRODUCT(--($K$7:$K$106=K78)))</x:f>
      </x:c>
    </x:row>
    <x:row r="79" ht="30" customHeight="1">
      <x:c r="A79" s="76"/>
      <x:c r="B79" s="76"/>
      <x:c r="C79" s="76"/>
      <x:c r="D79" s="72"/>
      <x:c r="E79" s="84"/>
      <x:c r="F79" s="72"/>
      <x:c r="G79" s="78"/>
      <x:c r="H79" s="72"/>
      <x:c r="I79" s="78"/>
      <x:c r="J79" s="72"/>
      <x:c r="K79" s="73" t="str">
        <x:f>IF(COUNTA(A79:J79)=0,"",UPPER(TRIM(B79))&amp;"|"&amp;UPPER(TRIM(C79))&amp;"|"&amp;UPPER(TRIM(H79)))</x:f>
      </x:c>
      <x:c r="L79" s="80" t="str">
        <x:f>IF(AND(ISNUMBER(E79),ISNUMBER(G79)),E79*G79,"")</x:f>
      </x:c>
      <x:c r="M79" s="73" t="str">
        <x:f>IF(COUNTA(A79:J79)=0,"",IF(OR(A79="",B79="",C79="",D79="",F79="",H79="",J79="",NOT(ISNUMBER(E79)),NOT(ISNUMBER(G79)),NOT(ISNUMBER(I79)),IFERROR(SEARCH("|",B79&amp;C79),0)&gt;0),"INPUT REVIEW",IF(OR(E79&lt;0,G79&lt;0,I79&lt;0),"INPUT REVIEW",IF(OR(UPPER(TRIM(A79))&lt;&gt;UPPER(TRIM('Start'!$B$9)),UPPER(TRIM(B79))&lt;&gt;UPPER(TRIM('Start'!$B$8)),UPPER(TRIM(H79))&lt;&gt;UPPER(TRIM('Start'!$B$10))),"SCOPE REVIEW",IF(ABS(L79-I79)&gt;'Start'!$B$11,"ARITHMETIC REVIEW","READY")))))</x:f>
      </x:c>
      <x:c r="N79" s="73" t="str">
        <x:f>IF(COUNTA(A79:J79)=0,"",SUMPRODUCT(--($K$7:$K$106=K79)))</x:f>
      </x:c>
    </x:row>
    <x:row r="80" ht="30" customHeight="1">
      <x:c r="A80" s="76"/>
      <x:c r="B80" s="76"/>
      <x:c r="C80" s="76"/>
      <x:c r="D80" s="72"/>
      <x:c r="E80" s="84"/>
      <x:c r="F80" s="72"/>
      <x:c r="G80" s="78"/>
      <x:c r="H80" s="72"/>
      <x:c r="I80" s="78"/>
      <x:c r="J80" s="72"/>
      <x:c r="K80" s="73" t="str">
        <x:f>IF(COUNTA(A80:J80)=0,"",UPPER(TRIM(B80))&amp;"|"&amp;UPPER(TRIM(C80))&amp;"|"&amp;UPPER(TRIM(H80)))</x:f>
      </x:c>
      <x:c r="L80" s="80" t="str">
        <x:f>IF(AND(ISNUMBER(E80),ISNUMBER(G80)),E80*G80,"")</x:f>
      </x:c>
      <x:c r="M80" s="73" t="str">
        <x:f>IF(COUNTA(A80:J80)=0,"",IF(OR(A80="",B80="",C80="",D80="",F80="",H80="",J80="",NOT(ISNUMBER(E80)),NOT(ISNUMBER(G80)),NOT(ISNUMBER(I80)),IFERROR(SEARCH("|",B80&amp;C80),0)&gt;0),"INPUT REVIEW",IF(OR(E80&lt;0,G80&lt;0,I80&lt;0),"INPUT REVIEW",IF(OR(UPPER(TRIM(A80))&lt;&gt;UPPER(TRIM('Start'!$B$9)),UPPER(TRIM(B80))&lt;&gt;UPPER(TRIM('Start'!$B$8)),UPPER(TRIM(H80))&lt;&gt;UPPER(TRIM('Start'!$B$10))),"SCOPE REVIEW",IF(ABS(L80-I80)&gt;'Start'!$B$11,"ARITHMETIC REVIEW","READY")))))</x:f>
      </x:c>
      <x:c r="N80" s="73" t="str">
        <x:f>IF(COUNTA(A80:J80)=0,"",SUMPRODUCT(--($K$7:$K$106=K80)))</x:f>
      </x:c>
    </x:row>
    <x:row r="81" ht="30" customHeight="1">
      <x:c r="A81" s="76"/>
      <x:c r="B81" s="76"/>
      <x:c r="C81" s="76"/>
      <x:c r="D81" s="72"/>
      <x:c r="E81" s="84"/>
      <x:c r="F81" s="72"/>
      <x:c r="G81" s="78"/>
      <x:c r="H81" s="72"/>
      <x:c r="I81" s="78"/>
      <x:c r="J81" s="72"/>
      <x:c r="K81" s="73" t="str">
        <x:f>IF(COUNTA(A81:J81)=0,"",UPPER(TRIM(B81))&amp;"|"&amp;UPPER(TRIM(C81))&amp;"|"&amp;UPPER(TRIM(H81)))</x:f>
      </x:c>
      <x:c r="L81" s="80" t="str">
        <x:f>IF(AND(ISNUMBER(E81),ISNUMBER(G81)),E81*G81,"")</x:f>
      </x:c>
      <x:c r="M81" s="73" t="str">
        <x:f>IF(COUNTA(A81:J81)=0,"",IF(OR(A81="",B81="",C81="",D81="",F81="",H81="",J81="",NOT(ISNUMBER(E81)),NOT(ISNUMBER(G81)),NOT(ISNUMBER(I81)),IFERROR(SEARCH("|",B81&amp;C81),0)&gt;0),"INPUT REVIEW",IF(OR(E81&lt;0,G81&lt;0,I81&lt;0),"INPUT REVIEW",IF(OR(UPPER(TRIM(A81))&lt;&gt;UPPER(TRIM('Start'!$B$9)),UPPER(TRIM(B81))&lt;&gt;UPPER(TRIM('Start'!$B$8)),UPPER(TRIM(H81))&lt;&gt;UPPER(TRIM('Start'!$B$10))),"SCOPE REVIEW",IF(ABS(L81-I81)&gt;'Start'!$B$11,"ARITHMETIC REVIEW","READY")))))</x:f>
      </x:c>
      <x:c r="N81" s="73" t="str">
        <x:f>IF(COUNTA(A81:J81)=0,"",SUMPRODUCT(--($K$7:$K$106=K81)))</x:f>
      </x:c>
    </x:row>
    <x:row r="82" ht="30" customHeight="1">
      <x:c r="A82" s="76"/>
      <x:c r="B82" s="76"/>
      <x:c r="C82" s="76"/>
      <x:c r="D82" s="72"/>
      <x:c r="E82" s="84"/>
      <x:c r="F82" s="72"/>
      <x:c r="G82" s="78"/>
      <x:c r="H82" s="72"/>
      <x:c r="I82" s="78"/>
      <x:c r="J82" s="72"/>
      <x:c r="K82" s="73" t="str">
        <x:f>IF(COUNTA(A82:J82)=0,"",UPPER(TRIM(B82))&amp;"|"&amp;UPPER(TRIM(C82))&amp;"|"&amp;UPPER(TRIM(H82)))</x:f>
      </x:c>
      <x:c r="L82" s="80" t="str">
        <x:f>IF(AND(ISNUMBER(E82),ISNUMBER(G82)),E82*G82,"")</x:f>
      </x:c>
      <x:c r="M82" s="73" t="str">
        <x:f>IF(COUNTA(A82:J82)=0,"",IF(OR(A82="",B82="",C82="",D82="",F82="",H82="",J82="",NOT(ISNUMBER(E82)),NOT(ISNUMBER(G82)),NOT(ISNUMBER(I82)),IFERROR(SEARCH("|",B82&amp;C82),0)&gt;0),"INPUT REVIEW",IF(OR(E82&lt;0,G82&lt;0,I82&lt;0),"INPUT REVIEW",IF(OR(UPPER(TRIM(A82))&lt;&gt;UPPER(TRIM('Start'!$B$9)),UPPER(TRIM(B82))&lt;&gt;UPPER(TRIM('Start'!$B$8)),UPPER(TRIM(H82))&lt;&gt;UPPER(TRIM('Start'!$B$10))),"SCOPE REVIEW",IF(ABS(L82-I82)&gt;'Start'!$B$11,"ARITHMETIC REVIEW","READY")))))</x:f>
      </x:c>
      <x:c r="N82" s="73" t="str">
        <x:f>IF(COUNTA(A82:J82)=0,"",SUMPRODUCT(--($K$7:$K$106=K82)))</x:f>
      </x:c>
    </x:row>
    <x:row r="83" ht="30" customHeight="1">
      <x:c r="A83" s="76"/>
      <x:c r="B83" s="76"/>
      <x:c r="C83" s="76"/>
      <x:c r="D83" s="72"/>
      <x:c r="E83" s="84"/>
      <x:c r="F83" s="72"/>
      <x:c r="G83" s="78"/>
      <x:c r="H83" s="72"/>
      <x:c r="I83" s="78"/>
      <x:c r="J83" s="72"/>
      <x:c r="K83" s="73" t="str">
        <x:f>IF(COUNTA(A83:J83)=0,"",UPPER(TRIM(B83))&amp;"|"&amp;UPPER(TRIM(C83))&amp;"|"&amp;UPPER(TRIM(H83)))</x:f>
      </x:c>
      <x:c r="L83" s="80" t="str">
        <x:f>IF(AND(ISNUMBER(E83),ISNUMBER(G83)),E83*G83,"")</x:f>
      </x:c>
      <x:c r="M83" s="73" t="str">
        <x:f>IF(COUNTA(A83:J83)=0,"",IF(OR(A83="",B83="",C83="",D83="",F83="",H83="",J83="",NOT(ISNUMBER(E83)),NOT(ISNUMBER(G83)),NOT(ISNUMBER(I83)),IFERROR(SEARCH("|",B83&amp;C83),0)&gt;0),"INPUT REVIEW",IF(OR(E83&lt;0,G83&lt;0,I83&lt;0),"INPUT REVIEW",IF(OR(UPPER(TRIM(A83))&lt;&gt;UPPER(TRIM('Start'!$B$9)),UPPER(TRIM(B83))&lt;&gt;UPPER(TRIM('Start'!$B$8)),UPPER(TRIM(H83))&lt;&gt;UPPER(TRIM('Start'!$B$10))),"SCOPE REVIEW",IF(ABS(L83-I83)&gt;'Start'!$B$11,"ARITHMETIC REVIEW","READY")))))</x:f>
      </x:c>
      <x:c r="N83" s="73" t="str">
        <x:f>IF(COUNTA(A83:J83)=0,"",SUMPRODUCT(--($K$7:$K$106=K83)))</x:f>
      </x:c>
    </x:row>
    <x:row r="84" ht="30" customHeight="1">
      <x:c r="A84" s="76"/>
      <x:c r="B84" s="76"/>
      <x:c r="C84" s="76"/>
      <x:c r="D84" s="72"/>
      <x:c r="E84" s="84"/>
      <x:c r="F84" s="72"/>
      <x:c r="G84" s="78"/>
      <x:c r="H84" s="72"/>
      <x:c r="I84" s="78"/>
      <x:c r="J84" s="72"/>
      <x:c r="K84" s="73" t="str">
        <x:f>IF(COUNTA(A84:J84)=0,"",UPPER(TRIM(B84))&amp;"|"&amp;UPPER(TRIM(C84))&amp;"|"&amp;UPPER(TRIM(H84)))</x:f>
      </x:c>
      <x:c r="L84" s="80" t="str">
        <x:f>IF(AND(ISNUMBER(E84),ISNUMBER(G84)),E84*G84,"")</x:f>
      </x:c>
      <x:c r="M84" s="73" t="str">
        <x:f>IF(COUNTA(A84:J84)=0,"",IF(OR(A84="",B84="",C84="",D84="",F84="",H84="",J84="",NOT(ISNUMBER(E84)),NOT(ISNUMBER(G84)),NOT(ISNUMBER(I84)),IFERROR(SEARCH("|",B84&amp;C84),0)&gt;0),"INPUT REVIEW",IF(OR(E84&lt;0,G84&lt;0,I84&lt;0),"INPUT REVIEW",IF(OR(UPPER(TRIM(A84))&lt;&gt;UPPER(TRIM('Start'!$B$9)),UPPER(TRIM(B84))&lt;&gt;UPPER(TRIM('Start'!$B$8)),UPPER(TRIM(H84))&lt;&gt;UPPER(TRIM('Start'!$B$10))),"SCOPE REVIEW",IF(ABS(L84-I84)&gt;'Start'!$B$11,"ARITHMETIC REVIEW","READY")))))</x:f>
      </x:c>
      <x:c r="N84" s="73" t="str">
        <x:f>IF(COUNTA(A84:J84)=0,"",SUMPRODUCT(--($K$7:$K$106=K84)))</x:f>
      </x:c>
    </x:row>
    <x:row r="85" ht="30" customHeight="1">
      <x:c r="A85" s="76"/>
      <x:c r="B85" s="76"/>
      <x:c r="C85" s="76"/>
      <x:c r="D85" s="72"/>
      <x:c r="E85" s="84"/>
      <x:c r="F85" s="72"/>
      <x:c r="G85" s="78"/>
      <x:c r="H85" s="72"/>
      <x:c r="I85" s="78"/>
      <x:c r="J85" s="72"/>
      <x:c r="K85" s="73" t="str">
        <x:f>IF(COUNTA(A85:J85)=0,"",UPPER(TRIM(B85))&amp;"|"&amp;UPPER(TRIM(C85))&amp;"|"&amp;UPPER(TRIM(H85)))</x:f>
      </x:c>
      <x:c r="L85" s="80" t="str">
        <x:f>IF(AND(ISNUMBER(E85),ISNUMBER(G85)),E85*G85,"")</x:f>
      </x:c>
      <x:c r="M85" s="73" t="str">
        <x:f>IF(COUNTA(A85:J85)=0,"",IF(OR(A85="",B85="",C85="",D85="",F85="",H85="",J85="",NOT(ISNUMBER(E85)),NOT(ISNUMBER(G85)),NOT(ISNUMBER(I85)),IFERROR(SEARCH("|",B85&amp;C85),0)&gt;0),"INPUT REVIEW",IF(OR(E85&lt;0,G85&lt;0,I85&lt;0),"INPUT REVIEW",IF(OR(UPPER(TRIM(A85))&lt;&gt;UPPER(TRIM('Start'!$B$9)),UPPER(TRIM(B85))&lt;&gt;UPPER(TRIM('Start'!$B$8)),UPPER(TRIM(H85))&lt;&gt;UPPER(TRIM('Start'!$B$10))),"SCOPE REVIEW",IF(ABS(L85-I85)&gt;'Start'!$B$11,"ARITHMETIC REVIEW","READY")))))</x:f>
      </x:c>
      <x:c r="N85" s="73" t="str">
        <x:f>IF(COUNTA(A85:J85)=0,"",SUMPRODUCT(--($K$7:$K$106=K85)))</x:f>
      </x:c>
    </x:row>
    <x:row r="86" ht="30" customHeight="1">
      <x:c r="A86" s="76"/>
      <x:c r="B86" s="76"/>
      <x:c r="C86" s="76"/>
      <x:c r="D86" s="72"/>
      <x:c r="E86" s="84"/>
      <x:c r="F86" s="72"/>
      <x:c r="G86" s="78"/>
      <x:c r="H86" s="72"/>
      <x:c r="I86" s="78"/>
      <x:c r="J86" s="72"/>
      <x:c r="K86" s="73" t="str">
        <x:f>IF(COUNTA(A86:J86)=0,"",UPPER(TRIM(B86))&amp;"|"&amp;UPPER(TRIM(C86))&amp;"|"&amp;UPPER(TRIM(H86)))</x:f>
      </x:c>
      <x:c r="L86" s="80" t="str">
        <x:f>IF(AND(ISNUMBER(E86),ISNUMBER(G86)),E86*G86,"")</x:f>
      </x:c>
      <x:c r="M86" s="73" t="str">
        <x:f>IF(COUNTA(A86:J86)=0,"",IF(OR(A86="",B86="",C86="",D86="",F86="",H86="",J86="",NOT(ISNUMBER(E86)),NOT(ISNUMBER(G86)),NOT(ISNUMBER(I86)),IFERROR(SEARCH("|",B86&amp;C86),0)&gt;0),"INPUT REVIEW",IF(OR(E86&lt;0,G86&lt;0,I86&lt;0),"INPUT REVIEW",IF(OR(UPPER(TRIM(A86))&lt;&gt;UPPER(TRIM('Start'!$B$9)),UPPER(TRIM(B86))&lt;&gt;UPPER(TRIM('Start'!$B$8)),UPPER(TRIM(H86))&lt;&gt;UPPER(TRIM('Start'!$B$10))),"SCOPE REVIEW",IF(ABS(L86-I86)&gt;'Start'!$B$11,"ARITHMETIC REVIEW","READY")))))</x:f>
      </x:c>
      <x:c r="N86" s="73" t="str">
        <x:f>IF(COUNTA(A86:J86)=0,"",SUMPRODUCT(--($K$7:$K$106=K86)))</x:f>
      </x:c>
    </x:row>
    <x:row r="87" ht="30" customHeight="1">
      <x:c r="A87" s="76"/>
      <x:c r="B87" s="76"/>
      <x:c r="C87" s="76"/>
      <x:c r="D87" s="72"/>
      <x:c r="E87" s="84"/>
      <x:c r="F87" s="72"/>
      <x:c r="G87" s="78"/>
      <x:c r="H87" s="72"/>
      <x:c r="I87" s="78"/>
      <x:c r="J87" s="72"/>
      <x:c r="K87" s="73" t="str">
        <x:f>IF(COUNTA(A87:J87)=0,"",UPPER(TRIM(B87))&amp;"|"&amp;UPPER(TRIM(C87))&amp;"|"&amp;UPPER(TRIM(H87)))</x:f>
      </x:c>
      <x:c r="L87" s="80" t="str">
        <x:f>IF(AND(ISNUMBER(E87),ISNUMBER(G87)),E87*G87,"")</x:f>
      </x:c>
      <x:c r="M87" s="73" t="str">
        <x:f>IF(COUNTA(A87:J87)=0,"",IF(OR(A87="",B87="",C87="",D87="",F87="",H87="",J87="",NOT(ISNUMBER(E87)),NOT(ISNUMBER(G87)),NOT(ISNUMBER(I87)),IFERROR(SEARCH("|",B87&amp;C87),0)&gt;0),"INPUT REVIEW",IF(OR(E87&lt;0,G87&lt;0,I87&lt;0),"INPUT REVIEW",IF(OR(UPPER(TRIM(A87))&lt;&gt;UPPER(TRIM('Start'!$B$9)),UPPER(TRIM(B87))&lt;&gt;UPPER(TRIM('Start'!$B$8)),UPPER(TRIM(H87))&lt;&gt;UPPER(TRIM('Start'!$B$10))),"SCOPE REVIEW",IF(ABS(L87-I87)&gt;'Start'!$B$11,"ARITHMETIC REVIEW","READY")))))</x:f>
      </x:c>
      <x:c r="N87" s="73" t="str">
        <x:f>IF(COUNTA(A87:J87)=0,"",SUMPRODUCT(--($K$7:$K$106=K87)))</x:f>
      </x:c>
    </x:row>
    <x:row r="88" ht="30" customHeight="1">
      <x:c r="A88" s="76"/>
      <x:c r="B88" s="76"/>
      <x:c r="C88" s="76"/>
      <x:c r="D88" s="72"/>
      <x:c r="E88" s="84"/>
      <x:c r="F88" s="72"/>
      <x:c r="G88" s="78"/>
      <x:c r="H88" s="72"/>
      <x:c r="I88" s="78"/>
      <x:c r="J88" s="72"/>
      <x:c r="K88" s="73" t="str">
        <x:f>IF(COUNTA(A88:J88)=0,"",UPPER(TRIM(B88))&amp;"|"&amp;UPPER(TRIM(C88))&amp;"|"&amp;UPPER(TRIM(H88)))</x:f>
      </x:c>
      <x:c r="L88" s="80" t="str">
        <x:f>IF(AND(ISNUMBER(E88),ISNUMBER(G88)),E88*G88,"")</x:f>
      </x:c>
      <x:c r="M88" s="73" t="str">
        <x:f>IF(COUNTA(A88:J88)=0,"",IF(OR(A88="",B88="",C88="",D88="",F88="",H88="",J88="",NOT(ISNUMBER(E88)),NOT(ISNUMBER(G88)),NOT(ISNUMBER(I88)),IFERROR(SEARCH("|",B88&amp;C88),0)&gt;0),"INPUT REVIEW",IF(OR(E88&lt;0,G88&lt;0,I88&lt;0),"INPUT REVIEW",IF(OR(UPPER(TRIM(A88))&lt;&gt;UPPER(TRIM('Start'!$B$9)),UPPER(TRIM(B88))&lt;&gt;UPPER(TRIM('Start'!$B$8)),UPPER(TRIM(H88))&lt;&gt;UPPER(TRIM('Start'!$B$10))),"SCOPE REVIEW",IF(ABS(L88-I88)&gt;'Start'!$B$11,"ARITHMETIC REVIEW","READY")))))</x:f>
      </x:c>
      <x:c r="N88" s="73" t="str">
        <x:f>IF(COUNTA(A88:J88)=0,"",SUMPRODUCT(--($K$7:$K$106=K88)))</x:f>
      </x:c>
    </x:row>
    <x:row r="89" ht="30" customHeight="1">
      <x:c r="A89" s="76"/>
      <x:c r="B89" s="76"/>
      <x:c r="C89" s="76"/>
      <x:c r="D89" s="72"/>
      <x:c r="E89" s="84"/>
      <x:c r="F89" s="72"/>
      <x:c r="G89" s="78"/>
      <x:c r="H89" s="72"/>
      <x:c r="I89" s="78"/>
      <x:c r="J89" s="72"/>
      <x:c r="K89" s="73" t="str">
        <x:f>IF(COUNTA(A89:J89)=0,"",UPPER(TRIM(B89))&amp;"|"&amp;UPPER(TRIM(C89))&amp;"|"&amp;UPPER(TRIM(H89)))</x:f>
      </x:c>
      <x:c r="L89" s="80" t="str">
        <x:f>IF(AND(ISNUMBER(E89),ISNUMBER(G89)),E89*G89,"")</x:f>
      </x:c>
      <x:c r="M89" s="73" t="str">
        <x:f>IF(COUNTA(A89:J89)=0,"",IF(OR(A89="",B89="",C89="",D89="",F89="",H89="",J89="",NOT(ISNUMBER(E89)),NOT(ISNUMBER(G89)),NOT(ISNUMBER(I89)),IFERROR(SEARCH("|",B89&amp;C89),0)&gt;0),"INPUT REVIEW",IF(OR(E89&lt;0,G89&lt;0,I89&lt;0),"INPUT REVIEW",IF(OR(UPPER(TRIM(A89))&lt;&gt;UPPER(TRIM('Start'!$B$9)),UPPER(TRIM(B89))&lt;&gt;UPPER(TRIM('Start'!$B$8)),UPPER(TRIM(H89))&lt;&gt;UPPER(TRIM('Start'!$B$10))),"SCOPE REVIEW",IF(ABS(L89-I89)&gt;'Start'!$B$11,"ARITHMETIC REVIEW","READY")))))</x:f>
      </x:c>
      <x:c r="N89" s="73" t="str">
        <x:f>IF(COUNTA(A89:J89)=0,"",SUMPRODUCT(--($K$7:$K$106=K89)))</x:f>
      </x:c>
    </x:row>
    <x:row r="90" ht="30" customHeight="1">
      <x:c r="A90" s="76"/>
      <x:c r="B90" s="76"/>
      <x:c r="C90" s="76"/>
      <x:c r="D90" s="72"/>
      <x:c r="E90" s="84"/>
      <x:c r="F90" s="72"/>
      <x:c r="G90" s="78"/>
      <x:c r="H90" s="72"/>
      <x:c r="I90" s="78"/>
      <x:c r="J90" s="72"/>
      <x:c r="K90" s="73" t="str">
        <x:f>IF(COUNTA(A90:J90)=0,"",UPPER(TRIM(B90))&amp;"|"&amp;UPPER(TRIM(C90))&amp;"|"&amp;UPPER(TRIM(H90)))</x:f>
      </x:c>
      <x:c r="L90" s="80" t="str">
        <x:f>IF(AND(ISNUMBER(E90),ISNUMBER(G90)),E90*G90,"")</x:f>
      </x:c>
      <x:c r="M90" s="73" t="str">
        <x:f>IF(COUNTA(A90:J90)=0,"",IF(OR(A90="",B90="",C90="",D90="",F90="",H90="",J90="",NOT(ISNUMBER(E90)),NOT(ISNUMBER(G90)),NOT(ISNUMBER(I90)),IFERROR(SEARCH("|",B90&amp;C90),0)&gt;0),"INPUT REVIEW",IF(OR(E90&lt;0,G90&lt;0,I90&lt;0),"INPUT REVIEW",IF(OR(UPPER(TRIM(A90))&lt;&gt;UPPER(TRIM('Start'!$B$9)),UPPER(TRIM(B90))&lt;&gt;UPPER(TRIM('Start'!$B$8)),UPPER(TRIM(H90))&lt;&gt;UPPER(TRIM('Start'!$B$10))),"SCOPE REVIEW",IF(ABS(L90-I90)&gt;'Start'!$B$11,"ARITHMETIC REVIEW","READY")))))</x:f>
      </x:c>
      <x:c r="N90" s="73" t="str">
        <x:f>IF(COUNTA(A90:J90)=0,"",SUMPRODUCT(--($K$7:$K$106=K90)))</x:f>
      </x:c>
    </x:row>
    <x:row r="91" ht="30" customHeight="1">
      <x:c r="A91" s="76"/>
      <x:c r="B91" s="76"/>
      <x:c r="C91" s="76"/>
      <x:c r="D91" s="72"/>
      <x:c r="E91" s="84"/>
      <x:c r="F91" s="72"/>
      <x:c r="G91" s="78"/>
      <x:c r="H91" s="72"/>
      <x:c r="I91" s="78"/>
      <x:c r="J91" s="72"/>
      <x:c r="K91" s="73" t="str">
        <x:f>IF(COUNTA(A91:J91)=0,"",UPPER(TRIM(B91))&amp;"|"&amp;UPPER(TRIM(C91))&amp;"|"&amp;UPPER(TRIM(H91)))</x:f>
      </x:c>
      <x:c r="L91" s="80" t="str">
        <x:f>IF(AND(ISNUMBER(E91),ISNUMBER(G91)),E91*G91,"")</x:f>
      </x:c>
      <x:c r="M91" s="73" t="str">
        <x:f>IF(COUNTA(A91:J91)=0,"",IF(OR(A91="",B91="",C91="",D91="",F91="",H91="",J91="",NOT(ISNUMBER(E91)),NOT(ISNUMBER(G91)),NOT(ISNUMBER(I91)),IFERROR(SEARCH("|",B91&amp;C91),0)&gt;0),"INPUT REVIEW",IF(OR(E91&lt;0,G91&lt;0,I91&lt;0),"INPUT REVIEW",IF(OR(UPPER(TRIM(A91))&lt;&gt;UPPER(TRIM('Start'!$B$9)),UPPER(TRIM(B91))&lt;&gt;UPPER(TRIM('Start'!$B$8)),UPPER(TRIM(H91))&lt;&gt;UPPER(TRIM('Start'!$B$10))),"SCOPE REVIEW",IF(ABS(L91-I91)&gt;'Start'!$B$11,"ARITHMETIC REVIEW","READY")))))</x:f>
      </x:c>
      <x:c r="N91" s="73" t="str">
        <x:f>IF(COUNTA(A91:J91)=0,"",SUMPRODUCT(--($K$7:$K$106=K91)))</x:f>
      </x:c>
    </x:row>
    <x:row r="92" ht="30" customHeight="1">
      <x:c r="A92" s="76"/>
      <x:c r="B92" s="76"/>
      <x:c r="C92" s="76"/>
      <x:c r="D92" s="72"/>
      <x:c r="E92" s="84"/>
      <x:c r="F92" s="72"/>
      <x:c r="G92" s="78"/>
      <x:c r="H92" s="72"/>
      <x:c r="I92" s="78"/>
      <x:c r="J92" s="72"/>
      <x:c r="K92" s="73" t="str">
        <x:f>IF(COUNTA(A92:J92)=0,"",UPPER(TRIM(B92))&amp;"|"&amp;UPPER(TRIM(C92))&amp;"|"&amp;UPPER(TRIM(H92)))</x:f>
      </x:c>
      <x:c r="L92" s="80" t="str">
        <x:f>IF(AND(ISNUMBER(E92),ISNUMBER(G92)),E92*G92,"")</x:f>
      </x:c>
      <x:c r="M92" s="73" t="str">
        <x:f>IF(COUNTA(A92:J92)=0,"",IF(OR(A92="",B92="",C92="",D92="",F92="",H92="",J92="",NOT(ISNUMBER(E92)),NOT(ISNUMBER(G92)),NOT(ISNUMBER(I92)),IFERROR(SEARCH("|",B92&amp;C92),0)&gt;0),"INPUT REVIEW",IF(OR(E92&lt;0,G92&lt;0,I92&lt;0),"INPUT REVIEW",IF(OR(UPPER(TRIM(A92))&lt;&gt;UPPER(TRIM('Start'!$B$9)),UPPER(TRIM(B92))&lt;&gt;UPPER(TRIM('Start'!$B$8)),UPPER(TRIM(H92))&lt;&gt;UPPER(TRIM('Start'!$B$10))),"SCOPE REVIEW",IF(ABS(L92-I92)&gt;'Start'!$B$11,"ARITHMETIC REVIEW","READY")))))</x:f>
      </x:c>
      <x:c r="N92" s="73" t="str">
        <x:f>IF(COUNTA(A92:J92)=0,"",SUMPRODUCT(--($K$7:$K$106=K92)))</x:f>
      </x:c>
    </x:row>
    <x:row r="93" ht="30" customHeight="1">
      <x:c r="A93" s="76"/>
      <x:c r="B93" s="76"/>
      <x:c r="C93" s="76"/>
      <x:c r="D93" s="72"/>
      <x:c r="E93" s="84"/>
      <x:c r="F93" s="72"/>
      <x:c r="G93" s="78"/>
      <x:c r="H93" s="72"/>
      <x:c r="I93" s="78"/>
      <x:c r="J93" s="72"/>
      <x:c r="K93" s="73" t="str">
        <x:f>IF(COUNTA(A93:J93)=0,"",UPPER(TRIM(B93))&amp;"|"&amp;UPPER(TRIM(C93))&amp;"|"&amp;UPPER(TRIM(H93)))</x:f>
      </x:c>
      <x:c r="L93" s="80" t="str">
        <x:f>IF(AND(ISNUMBER(E93),ISNUMBER(G93)),E93*G93,"")</x:f>
      </x:c>
      <x:c r="M93" s="73" t="str">
        <x:f>IF(COUNTA(A93:J93)=0,"",IF(OR(A93="",B93="",C93="",D93="",F93="",H93="",J93="",NOT(ISNUMBER(E93)),NOT(ISNUMBER(G93)),NOT(ISNUMBER(I93)),IFERROR(SEARCH("|",B93&amp;C93),0)&gt;0),"INPUT REVIEW",IF(OR(E93&lt;0,G93&lt;0,I93&lt;0),"INPUT REVIEW",IF(OR(UPPER(TRIM(A93))&lt;&gt;UPPER(TRIM('Start'!$B$9)),UPPER(TRIM(B93))&lt;&gt;UPPER(TRIM('Start'!$B$8)),UPPER(TRIM(H93))&lt;&gt;UPPER(TRIM('Start'!$B$10))),"SCOPE REVIEW",IF(ABS(L93-I93)&gt;'Start'!$B$11,"ARITHMETIC REVIEW","READY")))))</x:f>
      </x:c>
      <x:c r="N93" s="73" t="str">
        <x:f>IF(COUNTA(A93:J93)=0,"",SUMPRODUCT(--($K$7:$K$106=K93)))</x:f>
      </x:c>
    </x:row>
    <x:row r="94" ht="30" customHeight="1">
      <x:c r="A94" s="76"/>
      <x:c r="B94" s="76"/>
      <x:c r="C94" s="76"/>
      <x:c r="D94" s="72"/>
      <x:c r="E94" s="84"/>
      <x:c r="F94" s="72"/>
      <x:c r="G94" s="78"/>
      <x:c r="H94" s="72"/>
      <x:c r="I94" s="78"/>
      <x:c r="J94" s="72"/>
      <x:c r="K94" s="73" t="str">
        <x:f>IF(COUNTA(A94:J94)=0,"",UPPER(TRIM(B94))&amp;"|"&amp;UPPER(TRIM(C94))&amp;"|"&amp;UPPER(TRIM(H94)))</x:f>
      </x:c>
      <x:c r="L94" s="80" t="str">
        <x:f>IF(AND(ISNUMBER(E94),ISNUMBER(G94)),E94*G94,"")</x:f>
      </x:c>
      <x:c r="M94" s="73" t="str">
        <x:f>IF(COUNTA(A94:J94)=0,"",IF(OR(A94="",B94="",C94="",D94="",F94="",H94="",J94="",NOT(ISNUMBER(E94)),NOT(ISNUMBER(G94)),NOT(ISNUMBER(I94)),IFERROR(SEARCH("|",B94&amp;C94),0)&gt;0),"INPUT REVIEW",IF(OR(E94&lt;0,G94&lt;0,I94&lt;0),"INPUT REVIEW",IF(OR(UPPER(TRIM(A94))&lt;&gt;UPPER(TRIM('Start'!$B$9)),UPPER(TRIM(B94))&lt;&gt;UPPER(TRIM('Start'!$B$8)),UPPER(TRIM(H94))&lt;&gt;UPPER(TRIM('Start'!$B$10))),"SCOPE REVIEW",IF(ABS(L94-I94)&gt;'Start'!$B$11,"ARITHMETIC REVIEW","READY")))))</x:f>
      </x:c>
      <x:c r="N94" s="73" t="str">
        <x:f>IF(COUNTA(A94:J94)=0,"",SUMPRODUCT(--($K$7:$K$106=K94)))</x:f>
      </x:c>
    </x:row>
    <x:row r="95" ht="30" customHeight="1">
      <x:c r="A95" s="76"/>
      <x:c r="B95" s="76"/>
      <x:c r="C95" s="76"/>
      <x:c r="D95" s="72"/>
      <x:c r="E95" s="84"/>
      <x:c r="F95" s="72"/>
      <x:c r="G95" s="78"/>
      <x:c r="H95" s="72"/>
      <x:c r="I95" s="78"/>
      <x:c r="J95" s="72"/>
      <x:c r="K95" s="73" t="str">
        <x:f>IF(COUNTA(A95:J95)=0,"",UPPER(TRIM(B95))&amp;"|"&amp;UPPER(TRIM(C95))&amp;"|"&amp;UPPER(TRIM(H95)))</x:f>
      </x:c>
      <x:c r="L95" s="80" t="str">
        <x:f>IF(AND(ISNUMBER(E95),ISNUMBER(G95)),E95*G95,"")</x:f>
      </x:c>
      <x:c r="M95" s="73" t="str">
        <x:f>IF(COUNTA(A95:J95)=0,"",IF(OR(A95="",B95="",C95="",D95="",F95="",H95="",J95="",NOT(ISNUMBER(E95)),NOT(ISNUMBER(G95)),NOT(ISNUMBER(I95)),IFERROR(SEARCH("|",B95&amp;C95),0)&gt;0),"INPUT REVIEW",IF(OR(E95&lt;0,G95&lt;0,I95&lt;0),"INPUT REVIEW",IF(OR(UPPER(TRIM(A95))&lt;&gt;UPPER(TRIM('Start'!$B$9)),UPPER(TRIM(B95))&lt;&gt;UPPER(TRIM('Start'!$B$8)),UPPER(TRIM(H95))&lt;&gt;UPPER(TRIM('Start'!$B$10))),"SCOPE REVIEW",IF(ABS(L95-I95)&gt;'Start'!$B$11,"ARITHMETIC REVIEW","READY")))))</x:f>
      </x:c>
      <x:c r="N95" s="73" t="str">
        <x:f>IF(COUNTA(A95:J95)=0,"",SUMPRODUCT(--($K$7:$K$106=K95)))</x:f>
      </x:c>
    </x:row>
    <x:row r="96" ht="30" customHeight="1">
      <x:c r="A96" s="76"/>
      <x:c r="B96" s="76"/>
      <x:c r="C96" s="76"/>
      <x:c r="D96" s="72"/>
      <x:c r="E96" s="84"/>
      <x:c r="F96" s="72"/>
      <x:c r="G96" s="78"/>
      <x:c r="H96" s="72"/>
      <x:c r="I96" s="78"/>
      <x:c r="J96" s="72"/>
      <x:c r="K96" s="73" t="str">
        <x:f>IF(COUNTA(A96:J96)=0,"",UPPER(TRIM(B96))&amp;"|"&amp;UPPER(TRIM(C96))&amp;"|"&amp;UPPER(TRIM(H96)))</x:f>
      </x:c>
      <x:c r="L96" s="80" t="str">
        <x:f>IF(AND(ISNUMBER(E96),ISNUMBER(G96)),E96*G96,"")</x:f>
      </x:c>
      <x:c r="M96" s="73" t="str">
        <x:f>IF(COUNTA(A96:J96)=0,"",IF(OR(A96="",B96="",C96="",D96="",F96="",H96="",J96="",NOT(ISNUMBER(E96)),NOT(ISNUMBER(G96)),NOT(ISNUMBER(I96)),IFERROR(SEARCH("|",B96&amp;C96),0)&gt;0),"INPUT REVIEW",IF(OR(E96&lt;0,G96&lt;0,I96&lt;0),"INPUT REVIEW",IF(OR(UPPER(TRIM(A96))&lt;&gt;UPPER(TRIM('Start'!$B$9)),UPPER(TRIM(B96))&lt;&gt;UPPER(TRIM('Start'!$B$8)),UPPER(TRIM(H96))&lt;&gt;UPPER(TRIM('Start'!$B$10))),"SCOPE REVIEW",IF(ABS(L96-I96)&gt;'Start'!$B$11,"ARITHMETIC REVIEW","READY")))))</x:f>
      </x:c>
      <x:c r="N96" s="73" t="str">
        <x:f>IF(COUNTA(A96:J96)=0,"",SUMPRODUCT(--($K$7:$K$106=K96)))</x:f>
      </x:c>
    </x:row>
    <x:row r="97" ht="30" customHeight="1">
      <x:c r="A97" s="76"/>
      <x:c r="B97" s="76"/>
      <x:c r="C97" s="76"/>
      <x:c r="D97" s="72"/>
      <x:c r="E97" s="84"/>
      <x:c r="F97" s="72"/>
      <x:c r="G97" s="78"/>
      <x:c r="H97" s="72"/>
      <x:c r="I97" s="78"/>
      <x:c r="J97" s="72"/>
      <x:c r="K97" s="73" t="str">
        <x:f>IF(COUNTA(A97:J97)=0,"",UPPER(TRIM(B97))&amp;"|"&amp;UPPER(TRIM(C97))&amp;"|"&amp;UPPER(TRIM(H97)))</x:f>
      </x:c>
      <x:c r="L97" s="80" t="str">
        <x:f>IF(AND(ISNUMBER(E97),ISNUMBER(G97)),E97*G97,"")</x:f>
      </x:c>
      <x:c r="M97" s="73" t="str">
        <x:f>IF(COUNTA(A97:J97)=0,"",IF(OR(A97="",B97="",C97="",D97="",F97="",H97="",J97="",NOT(ISNUMBER(E97)),NOT(ISNUMBER(G97)),NOT(ISNUMBER(I97)),IFERROR(SEARCH("|",B97&amp;C97),0)&gt;0),"INPUT REVIEW",IF(OR(E97&lt;0,G97&lt;0,I97&lt;0),"INPUT REVIEW",IF(OR(UPPER(TRIM(A97))&lt;&gt;UPPER(TRIM('Start'!$B$9)),UPPER(TRIM(B97))&lt;&gt;UPPER(TRIM('Start'!$B$8)),UPPER(TRIM(H97))&lt;&gt;UPPER(TRIM('Start'!$B$10))),"SCOPE REVIEW",IF(ABS(L97-I97)&gt;'Start'!$B$11,"ARITHMETIC REVIEW","READY")))))</x:f>
      </x:c>
      <x:c r="N97" s="73" t="str">
        <x:f>IF(COUNTA(A97:J97)=0,"",SUMPRODUCT(--($K$7:$K$106=K97)))</x:f>
      </x:c>
    </x:row>
    <x:row r="98" ht="30" customHeight="1">
      <x:c r="A98" s="76"/>
      <x:c r="B98" s="76"/>
      <x:c r="C98" s="76"/>
      <x:c r="D98" s="72"/>
      <x:c r="E98" s="84"/>
      <x:c r="F98" s="72"/>
      <x:c r="G98" s="78"/>
      <x:c r="H98" s="72"/>
      <x:c r="I98" s="78"/>
      <x:c r="J98" s="72"/>
      <x:c r="K98" s="73" t="str">
        <x:f>IF(COUNTA(A98:J98)=0,"",UPPER(TRIM(B98))&amp;"|"&amp;UPPER(TRIM(C98))&amp;"|"&amp;UPPER(TRIM(H98)))</x:f>
      </x:c>
      <x:c r="L98" s="80" t="str">
        <x:f>IF(AND(ISNUMBER(E98),ISNUMBER(G98)),E98*G98,"")</x:f>
      </x:c>
      <x:c r="M98" s="73" t="str">
        <x:f>IF(COUNTA(A98:J98)=0,"",IF(OR(A98="",B98="",C98="",D98="",F98="",H98="",J98="",NOT(ISNUMBER(E98)),NOT(ISNUMBER(G98)),NOT(ISNUMBER(I98)),IFERROR(SEARCH("|",B98&amp;C98),0)&gt;0),"INPUT REVIEW",IF(OR(E98&lt;0,G98&lt;0,I98&lt;0),"INPUT REVIEW",IF(OR(UPPER(TRIM(A98))&lt;&gt;UPPER(TRIM('Start'!$B$9)),UPPER(TRIM(B98))&lt;&gt;UPPER(TRIM('Start'!$B$8)),UPPER(TRIM(H98))&lt;&gt;UPPER(TRIM('Start'!$B$10))),"SCOPE REVIEW",IF(ABS(L98-I98)&gt;'Start'!$B$11,"ARITHMETIC REVIEW","READY")))))</x:f>
      </x:c>
      <x:c r="N98" s="73" t="str">
        <x:f>IF(COUNTA(A98:J98)=0,"",SUMPRODUCT(--($K$7:$K$106=K98)))</x:f>
      </x:c>
    </x:row>
    <x:row r="99" ht="30" customHeight="1">
      <x:c r="A99" s="76"/>
      <x:c r="B99" s="76"/>
      <x:c r="C99" s="76"/>
      <x:c r="D99" s="72"/>
      <x:c r="E99" s="84"/>
      <x:c r="F99" s="72"/>
      <x:c r="G99" s="78"/>
      <x:c r="H99" s="72"/>
      <x:c r="I99" s="78"/>
      <x:c r="J99" s="72"/>
      <x:c r="K99" s="73" t="str">
        <x:f>IF(COUNTA(A99:J99)=0,"",UPPER(TRIM(B99))&amp;"|"&amp;UPPER(TRIM(C99))&amp;"|"&amp;UPPER(TRIM(H99)))</x:f>
      </x:c>
      <x:c r="L99" s="80" t="str">
        <x:f>IF(AND(ISNUMBER(E99),ISNUMBER(G99)),E99*G99,"")</x:f>
      </x:c>
      <x:c r="M99" s="73" t="str">
        <x:f>IF(COUNTA(A99:J99)=0,"",IF(OR(A99="",B99="",C99="",D99="",F99="",H99="",J99="",NOT(ISNUMBER(E99)),NOT(ISNUMBER(G99)),NOT(ISNUMBER(I99)),IFERROR(SEARCH("|",B99&amp;C99),0)&gt;0),"INPUT REVIEW",IF(OR(E99&lt;0,G99&lt;0,I99&lt;0),"INPUT REVIEW",IF(OR(UPPER(TRIM(A99))&lt;&gt;UPPER(TRIM('Start'!$B$9)),UPPER(TRIM(B99))&lt;&gt;UPPER(TRIM('Start'!$B$8)),UPPER(TRIM(H99))&lt;&gt;UPPER(TRIM('Start'!$B$10))),"SCOPE REVIEW",IF(ABS(L99-I99)&gt;'Start'!$B$11,"ARITHMETIC REVIEW","READY")))))</x:f>
      </x:c>
      <x:c r="N99" s="73" t="str">
        <x:f>IF(COUNTA(A99:J99)=0,"",SUMPRODUCT(--($K$7:$K$106=K99)))</x:f>
      </x:c>
    </x:row>
    <x:row r="100" ht="30" customHeight="1">
      <x:c r="A100" s="76"/>
      <x:c r="B100" s="76"/>
      <x:c r="C100" s="76"/>
      <x:c r="D100" s="72"/>
      <x:c r="E100" s="84"/>
      <x:c r="F100" s="72"/>
      <x:c r="G100" s="78"/>
      <x:c r="H100" s="72"/>
      <x:c r="I100" s="78"/>
      <x:c r="J100" s="72"/>
      <x:c r="K100" s="73" t="str">
        <x:f>IF(COUNTA(A100:J100)=0,"",UPPER(TRIM(B100))&amp;"|"&amp;UPPER(TRIM(C100))&amp;"|"&amp;UPPER(TRIM(H100)))</x:f>
      </x:c>
      <x:c r="L100" s="80" t="str">
        <x:f>IF(AND(ISNUMBER(E100),ISNUMBER(G100)),E100*G100,"")</x:f>
      </x:c>
      <x:c r="M100" s="73" t="str">
        <x:f>IF(COUNTA(A100:J100)=0,"",IF(OR(A100="",B100="",C100="",D100="",F100="",H100="",J100="",NOT(ISNUMBER(E100)),NOT(ISNUMBER(G100)),NOT(ISNUMBER(I100)),IFERROR(SEARCH("|",B100&amp;C100),0)&gt;0),"INPUT REVIEW",IF(OR(E100&lt;0,G100&lt;0,I100&lt;0),"INPUT REVIEW",IF(OR(UPPER(TRIM(A100))&lt;&gt;UPPER(TRIM('Start'!$B$9)),UPPER(TRIM(B100))&lt;&gt;UPPER(TRIM('Start'!$B$8)),UPPER(TRIM(H100))&lt;&gt;UPPER(TRIM('Start'!$B$10))),"SCOPE REVIEW",IF(ABS(L100-I100)&gt;'Start'!$B$11,"ARITHMETIC REVIEW","READY")))))</x:f>
      </x:c>
      <x:c r="N100" s="73" t="str">
        <x:f>IF(COUNTA(A100:J100)=0,"",SUMPRODUCT(--($K$7:$K$106=K100)))</x:f>
      </x:c>
    </x:row>
    <x:row r="101" ht="30" customHeight="1">
      <x:c r="A101" s="76"/>
      <x:c r="B101" s="76"/>
      <x:c r="C101" s="76"/>
      <x:c r="D101" s="72"/>
      <x:c r="E101" s="84"/>
      <x:c r="F101" s="72"/>
      <x:c r="G101" s="78"/>
      <x:c r="H101" s="72"/>
      <x:c r="I101" s="78"/>
      <x:c r="J101" s="72"/>
      <x:c r="K101" s="73" t="str">
        <x:f>IF(COUNTA(A101:J101)=0,"",UPPER(TRIM(B101))&amp;"|"&amp;UPPER(TRIM(C101))&amp;"|"&amp;UPPER(TRIM(H101)))</x:f>
      </x:c>
      <x:c r="L101" s="80" t="str">
        <x:f>IF(AND(ISNUMBER(E101),ISNUMBER(G101)),E101*G101,"")</x:f>
      </x:c>
      <x:c r="M101" s="73" t="str">
        <x:f>IF(COUNTA(A101:J101)=0,"",IF(OR(A101="",B101="",C101="",D101="",F101="",H101="",J101="",NOT(ISNUMBER(E101)),NOT(ISNUMBER(G101)),NOT(ISNUMBER(I101)),IFERROR(SEARCH("|",B101&amp;C101),0)&gt;0),"INPUT REVIEW",IF(OR(E101&lt;0,G101&lt;0,I101&lt;0),"INPUT REVIEW",IF(OR(UPPER(TRIM(A101))&lt;&gt;UPPER(TRIM('Start'!$B$9)),UPPER(TRIM(B101))&lt;&gt;UPPER(TRIM('Start'!$B$8)),UPPER(TRIM(H101))&lt;&gt;UPPER(TRIM('Start'!$B$10))),"SCOPE REVIEW",IF(ABS(L101-I101)&gt;'Start'!$B$11,"ARITHMETIC REVIEW","READY")))))</x:f>
      </x:c>
      <x:c r="N101" s="73" t="str">
        <x:f>IF(COUNTA(A101:J101)=0,"",SUMPRODUCT(--($K$7:$K$106=K101)))</x:f>
      </x:c>
    </x:row>
    <x:row r="102" ht="30" customHeight="1">
      <x:c r="A102" s="76"/>
      <x:c r="B102" s="76"/>
      <x:c r="C102" s="76"/>
      <x:c r="D102" s="72"/>
      <x:c r="E102" s="84"/>
      <x:c r="F102" s="72"/>
      <x:c r="G102" s="78"/>
      <x:c r="H102" s="72"/>
      <x:c r="I102" s="78"/>
      <x:c r="J102" s="72"/>
      <x:c r="K102" s="73" t="str">
        <x:f>IF(COUNTA(A102:J102)=0,"",UPPER(TRIM(B102))&amp;"|"&amp;UPPER(TRIM(C102))&amp;"|"&amp;UPPER(TRIM(H102)))</x:f>
      </x:c>
      <x:c r="L102" s="80" t="str">
        <x:f>IF(AND(ISNUMBER(E102),ISNUMBER(G102)),E102*G102,"")</x:f>
      </x:c>
      <x:c r="M102" s="73" t="str">
        <x:f>IF(COUNTA(A102:J102)=0,"",IF(OR(A102="",B102="",C102="",D102="",F102="",H102="",J102="",NOT(ISNUMBER(E102)),NOT(ISNUMBER(G102)),NOT(ISNUMBER(I102)),IFERROR(SEARCH("|",B102&amp;C102),0)&gt;0),"INPUT REVIEW",IF(OR(E102&lt;0,G102&lt;0,I102&lt;0),"INPUT REVIEW",IF(OR(UPPER(TRIM(A102))&lt;&gt;UPPER(TRIM('Start'!$B$9)),UPPER(TRIM(B102))&lt;&gt;UPPER(TRIM('Start'!$B$8)),UPPER(TRIM(H102))&lt;&gt;UPPER(TRIM('Start'!$B$10))),"SCOPE REVIEW",IF(ABS(L102-I102)&gt;'Start'!$B$11,"ARITHMETIC REVIEW","READY")))))</x:f>
      </x:c>
      <x:c r="N102" s="73" t="str">
        <x:f>IF(COUNTA(A102:J102)=0,"",SUMPRODUCT(--($K$7:$K$106=K102)))</x:f>
      </x:c>
    </x:row>
    <x:row r="103" ht="30" customHeight="1">
      <x:c r="A103" s="76"/>
      <x:c r="B103" s="76"/>
      <x:c r="C103" s="76"/>
      <x:c r="D103" s="72"/>
      <x:c r="E103" s="84"/>
      <x:c r="F103" s="72"/>
      <x:c r="G103" s="78"/>
      <x:c r="H103" s="72"/>
      <x:c r="I103" s="78"/>
      <x:c r="J103" s="72"/>
      <x:c r="K103" s="73" t="str">
        <x:f>IF(COUNTA(A103:J103)=0,"",UPPER(TRIM(B103))&amp;"|"&amp;UPPER(TRIM(C103))&amp;"|"&amp;UPPER(TRIM(H103)))</x:f>
      </x:c>
      <x:c r="L103" s="80" t="str">
        <x:f>IF(AND(ISNUMBER(E103),ISNUMBER(G103)),E103*G103,"")</x:f>
      </x:c>
      <x:c r="M103" s="73" t="str">
        <x:f>IF(COUNTA(A103:J103)=0,"",IF(OR(A103="",B103="",C103="",D103="",F103="",H103="",J103="",NOT(ISNUMBER(E103)),NOT(ISNUMBER(G103)),NOT(ISNUMBER(I103)),IFERROR(SEARCH("|",B103&amp;C103),0)&gt;0),"INPUT REVIEW",IF(OR(E103&lt;0,G103&lt;0,I103&lt;0),"INPUT REVIEW",IF(OR(UPPER(TRIM(A103))&lt;&gt;UPPER(TRIM('Start'!$B$9)),UPPER(TRIM(B103))&lt;&gt;UPPER(TRIM('Start'!$B$8)),UPPER(TRIM(H103))&lt;&gt;UPPER(TRIM('Start'!$B$10))),"SCOPE REVIEW",IF(ABS(L103-I103)&gt;'Start'!$B$11,"ARITHMETIC REVIEW","READY")))))</x:f>
      </x:c>
      <x:c r="N103" s="73" t="str">
        <x:f>IF(COUNTA(A103:J103)=0,"",SUMPRODUCT(--($K$7:$K$106=K103)))</x:f>
      </x:c>
    </x:row>
    <x:row r="104" ht="30" customHeight="1">
      <x:c r="A104" s="76"/>
      <x:c r="B104" s="76"/>
      <x:c r="C104" s="76"/>
      <x:c r="D104" s="72"/>
      <x:c r="E104" s="84"/>
      <x:c r="F104" s="72"/>
      <x:c r="G104" s="78"/>
      <x:c r="H104" s="72"/>
      <x:c r="I104" s="78"/>
      <x:c r="J104" s="72"/>
      <x:c r="K104" s="73" t="str">
        <x:f>IF(COUNTA(A104:J104)=0,"",UPPER(TRIM(B104))&amp;"|"&amp;UPPER(TRIM(C104))&amp;"|"&amp;UPPER(TRIM(H104)))</x:f>
      </x:c>
      <x:c r="L104" s="80" t="str">
        <x:f>IF(AND(ISNUMBER(E104),ISNUMBER(G104)),E104*G104,"")</x:f>
      </x:c>
      <x:c r="M104" s="73" t="str">
        <x:f>IF(COUNTA(A104:J104)=0,"",IF(OR(A104="",B104="",C104="",D104="",F104="",H104="",J104="",NOT(ISNUMBER(E104)),NOT(ISNUMBER(G104)),NOT(ISNUMBER(I104)),IFERROR(SEARCH("|",B104&amp;C104),0)&gt;0),"INPUT REVIEW",IF(OR(E104&lt;0,G104&lt;0,I104&lt;0),"INPUT REVIEW",IF(OR(UPPER(TRIM(A104))&lt;&gt;UPPER(TRIM('Start'!$B$9)),UPPER(TRIM(B104))&lt;&gt;UPPER(TRIM('Start'!$B$8)),UPPER(TRIM(H104))&lt;&gt;UPPER(TRIM('Start'!$B$10))),"SCOPE REVIEW",IF(ABS(L104-I104)&gt;'Start'!$B$11,"ARITHMETIC REVIEW","READY")))))</x:f>
      </x:c>
      <x:c r="N104" s="73" t="str">
        <x:f>IF(COUNTA(A104:J104)=0,"",SUMPRODUCT(--($K$7:$K$106=K104)))</x:f>
      </x:c>
    </x:row>
    <x:row r="105" ht="30" customHeight="1">
      <x:c r="A105" s="76"/>
      <x:c r="B105" s="76"/>
      <x:c r="C105" s="76"/>
      <x:c r="D105" s="72"/>
      <x:c r="E105" s="84"/>
      <x:c r="F105" s="72"/>
      <x:c r="G105" s="78"/>
      <x:c r="H105" s="72"/>
      <x:c r="I105" s="78"/>
      <x:c r="J105" s="72"/>
      <x:c r="K105" s="73" t="str">
        <x:f>IF(COUNTA(A105:J105)=0,"",UPPER(TRIM(B105))&amp;"|"&amp;UPPER(TRIM(C105))&amp;"|"&amp;UPPER(TRIM(H105)))</x:f>
      </x:c>
      <x:c r="L105" s="80" t="str">
        <x:f>IF(AND(ISNUMBER(E105),ISNUMBER(G105)),E105*G105,"")</x:f>
      </x:c>
      <x:c r="M105" s="73" t="str">
        <x:f>IF(COUNTA(A105:J105)=0,"",IF(OR(A105="",B105="",C105="",D105="",F105="",H105="",J105="",NOT(ISNUMBER(E105)),NOT(ISNUMBER(G105)),NOT(ISNUMBER(I105)),IFERROR(SEARCH("|",B105&amp;C105),0)&gt;0),"INPUT REVIEW",IF(OR(E105&lt;0,G105&lt;0,I105&lt;0),"INPUT REVIEW",IF(OR(UPPER(TRIM(A105))&lt;&gt;UPPER(TRIM('Start'!$B$9)),UPPER(TRIM(B105))&lt;&gt;UPPER(TRIM('Start'!$B$8)),UPPER(TRIM(H105))&lt;&gt;UPPER(TRIM('Start'!$B$10))),"SCOPE REVIEW",IF(ABS(L105-I105)&gt;'Start'!$B$11,"ARITHMETIC REVIEW","READY")))))</x:f>
      </x:c>
      <x:c r="N105" s="73" t="str">
        <x:f>IF(COUNTA(A105:J105)=0,"",SUMPRODUCT(--($K$7:$K$106=K105)))</x:f>
      </x:c>
    </x:row>
    <x:row r="106" ht="30" customHeight="1">
      <x:c r="A106" s="76"/>
      <x:c r="B106" s="76"/>
      <x:c r="C106" s="76"/>
      <x:c r="D106" s="72"/>
      <x:c r="E106" s="84"/>
      <x:c r="F106" s="72"/>
      <x:c r="G106" s="78"/>
      <x:c r="H106" s="72"/>
      <x:c r="I106" s="78"/>
      <x:c r="J106" s="72"/>
      <x:c r="K106" s="73" t="str">
        <x:f>IF(COUNTA(A106:J106)=0,"",UPPER(TRIM(B106))&amp;"|"&amp;UPPER(TRIM(C106))&amp;"|"&amp;UPPER(TRIM(H106)))</x:f>
      </x:c>
      <x:c r="L106" s="80" t="str">
        <x:f>IF(AND(ISNUMBER(E106),ISNUMBER(G106)),E106*G106,"")</x:f>
      </x:c>
      <x:c r="M106" s="73" t="str">
        <x:f>IF(COUNTA(A106:J106)=0,"",IF(OR(A106="",B106="",C106="",D106="",F106="",H106="",J106="",NOT(ISNUMBER(E106)),NOT(ISNUMBER(G106)),NOT(ISNUMBER(I106)),IFERROR(SEARCH("|",B106&amp;C106),0)&gt;0),"INPUT REVIEW",IF(OR(E106&lt;0,G106&lt;0,I106&lt;0),"INPUT REVIEW",IF(OR(UPPER(TRIM(A106))&lt;&gt;UPPER(TRIM('Start'!$B$9)),UPPER(TRIM(B106))&lt;&gt;UPPER(TRIM('Start'!$B$8)),UPPER(TRIM(H106))&lt;&gt;UPPER(TRIM('Start'!$B$10))),"SCOPE REVIEW",IF(ABS(L106-I106)&gt;'Start'!$B$11,"ARITHMETIC REVIEW","READY")))))</x:f>
      </x:c>
      <x:c r="N106" s="73" t="str">
        <x:f>IF(COUNTA(A106:J106)=0,"",SUMPRODUCT(--($K$7:$K$106=K106)))</x:f>
      </x:c>
    </x:row>
  </x:sheetData>
  <x:mergeCells>
    <x:mergeCell ref="A1:N2"/>
    <x:mergeCell ref="A3:N4"/>
  </x:mergeCells>
  <x:conditionalFormatting sqref="M7:M106">
    <x:cfRule type="expression" dxfId="3" priority="1">
      <x:formula>AND(M7&lt;&gt;"",M7&lt;&gt;"READY",M7&lt;&gt;"SEE REVIEW",M7&lt;&gt;"NO FLAG - REVIEW REQUIRED")</x:formula>
    </x:cfRule>
    <x:cfRule type="expression" dxfId="4" priority="2">
      <x:formula>M7="INPUT REVIEW"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5" hidden="0" customWidth="1"/>
    <x:col min="3" max="3" width="30" hidden="0" customWidth="1"/>
    <x:col min="4" max="4" width="11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4" hidden="0" customWidth="1"/>
    <x:col min="11" max="11" width="14" hidden="0" customWidth="1"/>
    <x:col min="12" max="12" width="13" hidden="0" customWidth="1"/>
    <x:col min="13" max="13" width="15" hidden="0" customWidth="1"/>
    <x:col min="14" max="14" width="16" hidden="0" customWidth="1"/>
    <x:col min="15" max="15" width="30" hidden="0" customWidth="1"/>
    <x:col min="16" max="16" width="34" hidden="0" customWidth="1"/>
    <x:col min="17" max="17" width="34" hidden="0" customWidth="1"/>
    <x:col min="18" max="18" width="28" hidden="0" customWidth="1"/>
    <x:col min="19" max="19" width="32" hidden="0" customWidth="1"/>
  </x:cols>
  <x:sheetData>
    <x:row r="1" ht="23" customHeight="1">
      <x:c r="A1" s="10" t="str">
        <x:v>Invoice review • Evidence before decisions</x:v>
      </x:c>
      <x:c r="B1" s="10"/>
      <x:c r="C1" s="10"/>
      <x:c r="D1" s="10"/>
      <x:c r="E1" s="10"/>
      <x:c r="F1" s="10"/>
      <x:c r="G1" s="10"/>
      <x:c r="H1" s="10"/>
      <x:c r="I1" s="10"/>
      <x:c r="J1" s="10"/>
      <x:c r="K1" s="10"/>
      <x:c r="L1" s="10"/>
      <x:c r="M1" s="10"/>
      <x:c r="N1" s="10"/>
      <x:c r="O1" s="10"/>
      <x:c r="P1" s="10"/>
      <x:c r="Q1" s="10"/>
      <x:c r="R1" s="10"/>
      <x:c r="S1" s="96"/>
    </x:row>
    <x:row r="2" ht="23" customHeight="1">
      <x:c r="A2" s="10"/>
      <x:c r="B2" s="10"/>
      <x:c r="C2" s="10"/>
      <x:c r="D2" s="10"/>
      <x:c r="E2" s="10"/>
      <x:c r="F2" s="10"/>
      <x:c r="G2" s="10"/>
      <x:c r="H2" s="10"/>
      <x:c r="I2" s="10"/>
      <x:c r="J2" s="10"/>
      <x:c r="K2" s="10"/>
      <x:c r="L2" s="10"/>
      <x:c r="M2" s="10"/>
      <x:c r="N2" s="10"/>
      <x:c r="O2" s="10"/>
      <x:c r="P2" s="10"/>
      <x:c r="Q2" s="10"/>
      <x:c r="R2" s="10"/>
      <x:c r="S2" s="96"/>
    </x:row>
    <x:row r="3" ht="23" customHeight="1">
      <x:c r="A3" s="17" t="str">
        <x:v>Calculated comparison of invoice rows to the PO. Blank differences mean a calculation was withheld. Edit only decision column R; preserve all other formulas.</x:v>
      </x:c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  <x:c r="M3" s="17"/>
      <x:c r="N3" s="17"/>
      <x:c r="O3" s="17"/>
      <x:c r="P3" s="17"/>
      <x:c r="Q3" s="17"/>
      <x:c r="R3" s="17"/>
      <x:c r="S3" s="97"/>
    </x:row>
    <x:row r="4" ht="23" customHeight="1">
      <x:c r="A4" s="17"/>
      <x:c r="B4" s="17"/>
      <x:c r="C4" s="17"/>
      <x:c r="D4" s="17"/>
      <x:c r="E4" s="17"/>
      <x:c r="F4" s="17"/>
      <x:c r="G4" s="17"/>
      <x:c r="H4" s="17"/>
      <x:c r="I4" s="17"/>
      <x:c r="J4" s="17"/>
      <x:c r="K4" s="17"/>
      <x:c r="L4" s="17"/>
      <x:c r="M4" s="17"/>
      <x:c r="N4" s="17"/>
      <x:c r="O4" s="17"/>
      <x:c r="P4" s="17"/>
      <x:c r="Q4" s="17"/>
      <x:c r="R4" s="17"/>
      <x:c r="S4" s="97"/>
    </x:row>
    <x:row r="5" ht="23" customHeight="1">
      <x:c r="A5" s="6"/>
      <x:c r="B5" s="6"/>
      <x:c r="C5" s="6"/>
      <x:c r="D5" s="6"/>
      <x:c r="E5" s="6"/>
      <x:c r="F5" s="6"/>
      <x:c r="G5" s="6"/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98"/>
    </x:row>
    <x:row r="6" ht="38" customHeight="1">
      <x:c r="A6" s="25" t="str">
        <x:v>Invoice</x:v>
      </x:c>
      <x:c r="B6" s="25" t="str">
        <x:v>SKU</x:v>
      </x:c>
      <x:c r="C6" s="25" t="str">
        <x:v>Match key</x:v>
      </x:c>
      <x:c r="D6" s="25" t="str">
        <x:v>PO key count</x:v>
      </x:c>
      <x:c r="E6" s="25" t="str">
        <x:v>Invoice key count</x:v>
      </x:c>
      <x:c r="F6" s="25" t="str">
        <x:v>PO quantity</x:v>
      </x:c>
      <x:c r="G6" s="25" t="str">
        <x:v>Invoice quantity</x:v>
      </x:c>
      <x:c r="H6" s="25" t="str">
        <x:v>PO unit</x:v>
      </x:c>
      <x:c r="I6" s="25" t="str">
        <x:v>Invoice unit</x:v>
      </x:c>
      <x:c r="J6" s="25" t="str">
        <x:v>PO unit price</x:v>
      </x:c>
      <x:c r="K6" s="25" t="str">
        <x:v>Invoice unit price</x:v>
      </x:c>
      <x:c r="L6" s="25" t="str">
        <x:v>Quantity delta</x:v>
      </x:c>
      <x:c r="M6" s="25" t="str">
        <x:v>Unit-price delta</x:v>
      </x:c>
      <x:c r="N6" s="25" t="str">
        <x:v>Line-amount delta</x:v>
      </x:c>
      <x:c r="O6" s="25" t="str">
        <x:v>Review flag</x:v>
      </x:c>
      <x:c r="P6" s="25" t="str">
        <x:v>Invoice evidence</x:v>
      </x:c>
      <x:c r="Q6" s="25" t="str">
        <x:v>PO evidence</x:v>
      </x:c>
      <x:c r="R6" s="25" t="str">
        <x:v>Decision</x:v>
      </x:c>
      <x:c r="S6" s="99"/>
    </x:row>
    <x:row r="7" ht="34" customHeight="1">
      <x:c r="A7" s="58" t="str">
        <x:f>IF(COUNTA('Invoice'!A7:J7)=0,"",IF('Invoice'!A7="","(missing ID)",'Invoice'!A7))</x:f>
        <x:v>INV-8821</x:v>
      </x:c>
      <x:c r="B7" s="58" t="str">
        <x:f>IF(COUNTA('Invoice'!A7:J7)=0,"",'Invoice'!C7)</x:f>
        <x:v>BX-200</x:v>
      </x:c>
      <x:c r="C7" s="58" t="str">
        <x:f>IF(COUNTA('Invoice'!A7:J7)=0,"",'Invoice'!K7)</x:f>
        <x:v>PO-1042|BX-200|USD</x:v>
      </x:c>
      <x:c r="D7" s="58" t="n">
        <x:f>IF(COUNTA('Invoice'!A7:J7)=0,"",SUMPRODUCT(--('PO'!$J$7:$J$106=C7)))</x:f>
        <x:v>1</x:v>
      </x:c>
      <x:c r="E7" s="58" t="n">
        <x:f>IF(COUNTA('Invoice'!A7:J7)=0,"",SUMPRODUCT(--('Invoice'!$K$7:$K$106=C7)))</x:f>
        <x:v>1</x:v>
      </x:c>
      <x:c r="F7" s="86" t="n">
        <x:f>IF(COUNTA('Invoice'!A7:J7)=0,"",IF(D7=1,_xlfn.XLOOKUP(C7,'PO'!$J$7:$J$106,'PO'!$D$7:$D$106,"",0),""))</x:f>
        <x:v>50</x:v>
      </x:c>
      <x:c r="G7" s="86" t="n">
        <x:f>IF(COUNTA('Invoice'!A7:J7)=0,"",'Invoice'!E7)</x:f>
        <x:v>50</x:v>
      </x:c>
      <x:c r="H7" s="58" t="str">
        <x:f>IF(COUNTA('Invoice'!A7:J7)=0,"",IF(D7=1,_xlfn.XLOOKUP(C7,'PO'!$J$7:$J$106,'PO'!$E$7:$E$106,"",0),""))</x:f>
        <x:v>each</x:v>
      </x:c>
      <x:c r="I7" s="58" t="str">
        <x:f>IF(COUNTA('Invoice'!A7:J7)=0,"",'Invoice'!F7)</x:f>
        <x:v>each</x:v>
      </x:c>
      <x:c r="J7" s="82" t="n">
        <x:f>IF(COUNTA('Invoice'!A7:J7)=0,"",IF(D7=1,_xlfn.XLOOKUP(C7,'PO'!$J$7:$J$106,'PO'!$F$7:$F$106,"",0),""))</x:f>
        <x:v>8</x:v>
      </x:c>
      <x:c r="K7" s="82" t="n">
        <x:f>IF(COUNTA('Invoice'!A7:J7)=0,"",'Invoice'!G7)</x:f>
        <x:v>7.6</x:v>
      </x:c>
      <x:c r="L7" s="86" t="n">
        <x:f>IF(COUNTA('Invoice'!A7:J7)=0,"",IF(NOT(AND(D7=1,E7=1)),"",IF('Invoice'!M7&lt;&gt;"READY","",IF(_xlfn.XLOOKUP(C7,'PO'!$J$7:$J$106,'PO'!$L$7:$L$106,"",0)&lt;&gt;"READY","",IF(UPPER(TRIM(H7))&lt;&gt;UPPER(TRIM(I7)),"",G7-F7)))))</x:f>
        <x:v>0</x:v>
      </x:c>
      <x:c r="M7" s="82" t="n">
        <x:f>IF(COUNTA('Invoice'!A7:J7)=0,"",IF(NOT(AND(D7=1,E7=1)),"",IF('Invoice'!M7&lt;&gt;"READY","",IF(_xlfn.XLOOKUP(C7,'PO'!$J$7:$J$106,'PO'!$L$7:$L$106,"",0)&lt;&gt;"READY","",IF(UPPER(TRIM(H7))&lt;&gt;UPPER(TRIM(I7)),"",K7-J7)))))</x:f>
        <x:v>-0.40000000000000036</x:v>
      </x:c>
      <x:c r="N7" s="82" t="n">
        <x:f>IF(COUNTA('Invoice'!A7:J7)=0,"",IF(NOT(AND(D7=1,E7=1)),"",IF('Invoice'!M7&lt;&gt;"READY","",IF(_xlfn.XLOOKUP(C7,'PO'!$J$7:$J$106,'PO'!$L$7:$L$106,"",0)&lt;&gt;"READY","",IF(UPPER(TRIM(H7))&lt;&gt;UPPER(TRIM(I7)),"",'Invoice'!I7-_xlfn.XLOOKUP(C7,'PO'!$J$7:$J$106,'PO'!$H$7:$H$106,"",0))))))</x:f>
        <x:v>-20</x:v>
      </x:c>
      <x:c r="O7" s="58" t="str">
        <x:f>IF(COUNTA('Invoice'!A7:J7)=0,"",IF('Invoice'!M7&lt;&gt;"READY",'Invoice'!M7,IF(D7=0,"NO PO MATCH",IF(OR(D7&gt;1,E7&gt;1),"PAIRING REVIEW",IF(_xlfn.XLOOKUP(C7,'PO'!$J$7:$J$106,'PO'!$L$7:$L$106,"",0)&lt;&gt;"READY",_xlfn.XLOOKUP(C7,'PO'!$J$7:$J$106,'PO'!$L$7:$L$106,"",0),IF(UPPER(TRIM(H7))&lt;&gt;UPPER(TRIM(I7)),"UNIT REVIEW",IF(OR(L7&lt;&gt;0,ABS(M7)&gt;'Start'!$B$11),"DIFFERENCE","NO FLAG - REVIEW REQUIRED")))))))</x:f>
        <x:v>DIFFERENCE</x:v>
      </x:c>
      <x:c r="P7" s="58" t="str">
        <x:f>IF(COUNTA('Invoice'!A7:J7)=0,"",'Invoice'!J7)</x:f>
        <x:v>INV-8821.pdf p1 line 1</x:v>
      </x:c>
      <x:c r="Q7" s="58" t="str">
        <x:f>IF(COUNTA('Invoice'!A7:J7)=0,"",IF(D7=1,_xlfn.XLOOKUP(C7,'PO'!$J$7:$J$106,'PO'!$I$7:$I$106,"",0),""))</x:f>
        <x:v>PO-1042.pdf p1 line 20</x:v>
      </x:c>
      <x:c r="R7" s="88" t="str">
        <x:v>Pending</x:v>
      </x:c>
      <x:c r="S7" s="100"/>
    </x:row>
    <x:row r="8" ht="34" customHeight="1">
      <x:c r="A8" s="58" t="str">
        <x:f>IF(COUNTA('Invoice'!A8:J8)=0,"",IF('Invoice'!A8="","(missing ID)",'Invoice'!A8))</x:f>
        <x:v>INV-8821</x:v>
      </x:c>
      <x:c r="B8" s="58" t="str">
        <x:f>IF(COUNTA('Invoice'!A8:J8)=0,"",'Invoice'!C8)</x:f>
        <x:v>AX-100</x:v>
      </x:c>
      <x:c r="C8" s="58" t="str">
        <x:f>IF(COUNTA('Invoice'!A8:J8)=0,"",'Invoice'!K8)</x:f>
        <x:v>PO-1042|AX-100|USD</x:v>
      </x:c>
      <x:c r="D8" s="58" t="n">
        <x:f>IF(COUNTA('Invoice'!A8:J8)=0,"",SUMPRODUCT(--('PO'!$J$7:$J$106=C8)))</x:f>
        <x:v>1</x:v>
      </x:c>
      <x:c r="E8" s="58" t="n">
        <x:f>IF(COUNTA('Invoice'!A8:J8)=0,"",SUMPRODUCT(--('Invoice'!$K$7:$K$106=C8)))</x:f>
        <x:v>1</x:v>
      </x:c>
      <x:c r="F8" s="86" t="n">
        <x:f>IF(COUNTA('Invoice'!A8:J8)=0,"",IF(D8=1,_xlfn.XLOOKUP(C8,'PO'!$J$7:$J$106,'PO'!$D$7:$D$106,"",0),""))</x:f>
        <x:v>100</x:v>
      </x:c>
      <x:c r="G8" s="86" t="n">
        <x:f>IF(COUNTA('Invoice'!A8:J8)=0,"",'Invoice'!E8)</x:f>
        <x:v>100</x:v>
      </x:c>
      <x:c r="H8" s="58" t="str">
        <x:f>IF(COUNTA('Invoice'!A8:J8)=0,"",IF(D8=1,_xlfn.XLOOKUP(C8,'PO'!$J$7:$J$106,'PO'!$E$7:$E$106,"",0),""))</x:f>
        <x:v>each</x:v>
      </x:c>
      <x:c r="I8" s="58" t="str">
        <x:f>IF(COUNTA('Invoice'!A8:J8)=0,"",'Invoice'!F8)</x:f>
        <x:v>each</x:v>
      </x:c>
      <x:c r="J8" s="82" t="n">
        <x:f>IF(COUNTA('Invoice'!A8:J8)=0,"",IF(D8=1,_xlfn.XLOOKUP(C8,'PO'!$J$7:$J$106,'PO'!$F$7:$F$106,"",0),""))</x:f>
        <x:v>4</x:v>
      </x:c>
      <x:c r="K8" s="82" t="n">
        <x:f>IF(COUNTA('Invoice'!A8:J8)=0,"",'Invoice'!G8)</x:f>
        <x:v>4.2</x:v>
      </x:c>
      <x:c r="L8" s="86" t="n">
        <x:f>IF(COUNTA('Invoice'!A8:J8)=0,"",IF(NOT(AND(D8=1,E8=1)),"",IF('Invoice'!M8&lt;&gt;"READY","",IF(_xlfn.XLOOKUP(C8,'PO'!$J$7:$J$106,'PO'!$L$7:$L$106,"",0)&lt;&gt;"READY","",IF(UPPER(TRIM(H8))&lt;&gt;UPPER(TRIM(I8)),"",G8-F8)))))</x:f>
        <x:v>0</x:v>
      </x:c>
      <x:c r="M8" s="82" t="n">
        <x:f>IF(COUNTA('Invoice'!A8:J8)=0,"",IF(NOT(AND(D8=1,E8=1)),"",IF('Invoice'!M8&lt;&gt;"READY","",IF(_xlfn.XLOOKUP(C8,'PO'!$J$7:$J$106,'PO'!$L$7:$L$106,"",0)&lt;&gt;"READY","",IF(UPPER(TRIM(H8))&lt;&gt;UPPER(TRIM(I8)),"",K8-J8)))))</x:f>
        <x:v>0.20000000000000018</x:v>
      </x:c>
      <x:c r="N8" s="82" t="n">
        <x:f>IF(COUNTA('Invoice'!A8:J8)=0,"",IF(NOT(AND(D8=1,E8=1)),"",IF('Invoice'!M8&lt;&gt;"READY","",IF(_xlfn.XLOOKUP(C8,'PO'!$J$7:$J$106,'PO'!$L$7:$L$106,"",0)&lt;&gt;"READY","",IF(UPPER(TRIM(H8))&lt;&gt;UPPER(TRIM(I8)),"",'Invoice'!I8-_xlfn.XLOOKUP(C8,'PO'!$J$7:$J$106,'PO'!$H$7:$H$106,"",0))))))</x:f>
        <x:v>20</x:v>
      </x:c>
      <x:c r="O8" s="58" t="str">
        <x:f>IF(COUNTA('Invoice'!A8:J8)=0,"",IF('Invoice'!M8&lt;&gt;"READY",'Invoice'!M8,IF(D8=0,"NO PO MATCH",IF(OR(D8&gt;1,E8&gt;1),"PAIRING REVIEW",IF(_xlfn.XLOOKUP(C8,'PO'!$J$7:$J$106,'PO'!$L$7:$L$106,"",0)&lt;&gt;"READY",_xlfn.XLOOKUP(C8,'PO'!$J$7:$J$106,'PO'!$L$7:$L$106,"",0),IF(UPPER(TRIM(H8))&lt;&gt;UPPER(TRIM(I8)),"UNIT REVIEW",IF(OR(L8&lt;&gt;0,ABS(M8)&gt;'Start'!$B$11),"DIFFERENCE","NO FLAG - REVIEW REQUIRED")))))))</x:f>
        <x:v>DIFFERENCE</x:v>
      </x:c>
      <x:c r="P8" s="58" t="str">
        <x:f>IF(COUNTA('Invoice'!A8:J8)=0,"",'Invoice'!J8)</x:f>
        <x:v>INV-8821.pdf p1 line 2</x:v>
      </x:c>
      <x:c r="Q8" s="58" t="str">
        <x:f>IF(COUNTA('Invoice'!A8:J8)=0,"",IF(D8=1,_xlfn.XLOOKUP(C8,'PO'!$J$7:$J$106,'PO'!$I$7:$I$106,"",0),""))</x:f>
        <x:v>PO-1042.pdf p1 line 10</x:v>
      </x:c>
      <x:c r="R8" s="88" t="str">
        <x:v>Pending</x:v>
      </x:c>
      <x:c r="S8" s="100"/>
    </x:row>
    <x:row r="9" ht="34" customHeight="1">
      <x:c r="A9" s="58" t="str">
        <x:f>IF(COUNTA('Invoice'!A9:J9)=0,"",IF('Invoice'!A9="","(missing ID)",'Invoice'!A9))</x:f>
        <x:v>INV-8821</x:v>
      </x:c>
      <x:c r="B9" s="58" t="str">
        <x:f>IF(COUNTA('Invoice'!A9:J9)=0,"",'Invoice'!C9)</x:f>
        <x:v>CX-300</x:v>
      </x:c>
      <x:c r="C9" s="58" t="str">
        <x:f>IF(COUNTA('Invoice'!A9:J9)=0,"",'Invoice'!K9)</x:f>
        <x:v>PO-1042|CX-300|USD</x:v>
      </x:c>
      <x:c r="D9" s="58" t="n">
        <x:f>IF(COUNTA('Invoice'!A9:J9)=0,"",SUMPRODUCT(--('PO'!$J$7:$J$106=C9)))</x:f>
        <x:v>1</x:v>
      </x:c>
      <x:c r="E9" s="58" t="n">
        <x:f>IF(COUNTA('Invoice'!A9:J9)=0,"",SUMPRODUCT(--('Invoice'!$K$7:$K$106=C9)))</x:f>
        <x:v>1</x:v>
      </x:c>
      <x:c r="F9" s="86" t="n">
        <x:f>IF(COUNTA('Invoice'!A9:J9)=0,"",IF(D9=1,_xlfn.XLOOKUP(C9,'PO'!$J$7:$J$106,'PO'!$D$7:$D$106,"",0),""))</x:f>
        <x:v>4</x:v>
      </x:c>
      <x:c r="G9" s="86" t="n">
        <x:f>IF(COUNTA('Invoice'!A9:J9)=0,"",'Invoice'!E9)</x:f>
        <x:v>48</x:v>
      </x:c>
      <x:c r="H9" s="58" t="str">
        <x:f>IF(COUNTA('Invoice'!A9:J9)=0,"",IF(D9=1,_xlfn.XLOOKUP(C9,'PO'!$J$7:$J$106,'PO'!$E$7:$E$106,"",0),""))</x:f>
        <x:v>case</x:v>
      </x:c>
      <x:c r="I9" s="58" t="str">
        <x:f>IF(COUNTA('Invoice'!A9:J9)=0,"",'Invoice'!F9)</x:f>
        <x:v>each</x:v>
      </x:c>
      <x:c r="J9" s="82" t="n">
        <x:f>IF(COUNTA('Invoice'!A9:J9)=0,"",IF(D9=1,_xlfn.XLOOKUP(C9,'PO'!$J$7:$J$106,'PO'!$F$7:$F$106,"",0),""))</x:f>
        <x:v>60</x:v>
      </x:c>
      <x:c r="K9" s="82" t="n">
        <x:f>IF(COUNTA('Invoice'!A9:J9)=0,"",'Invoice'!G9)</x:f>
        <x:v>5</x:v>
      </x:c>
      <x:c r="L9" s="86" t="str">
        <x:f>IF(COUNTA('Invoice'!A9:J9)=0,"",IF(NOT(AND(D9=1,E9=1)),"",IF('Invoice'!M9&lt;&gt;"READY","",IF(_xlfn.XLOOKUP(C9,'PO'!$J$7:$J$106,'PO'!$L$7:$L$106,"",0)&lt;&gt;"READY","",IF(UPPER(TRIM(H9))&lt;&gt;UPPER(TRIM(I9)),"",G9-F9)))))</x:f>
      </x:c>
      <x:c r="M9" s="82" t="str">
        <x:f>IF(COUNTA('Invoice'!A9:J9)=0,"",IF(NOT(AND(D9=1,E9=1)),"",IF('Invoice'!M9&lt;&gt;"READY","",IF(_xlfn.XLOOKUP(C9,'PO'!$J$7:$J$106,'PO'!$L$7:$L$106,"",0)&lt;&gt;"READY","",IF(UPPER(TRIM(H9))&lt;&gt;UPPER(TRIM(I9)),"",K9-J9)))))</x:f>
      </x:c>
      <x:c r="N9" s="82" t="str">
        <x:f>IF(COUNTA('Invoice'!A9:J9)=0,"",IF(NOT(AND(D9=1,E9=1)),"",IF('Invoice'!M9&lt;&gt;"READY","",IF(_xlfn.XLOOKUP(C9,'PO'!$J$7:$J$106,'PO'!$L$7:$L$106,"",0)&lt;&gt;"READY","",IF(UPPER(TRIM(H9))&lt;&gt;UPPER(TRIM(I9)),"",'Invoice'!I9-_xlfn.XLOOKUP(C9,'PO'!$J$7:$J$106,'PO'!$H$7:$H$106,"",0))))))</x:f>
      </x:c>
      <x:c r="O9" s="58" t="str">
        <x:f>IF(COUNTA('Invoice'!A9:J9)=0,"",IF('Invoice'!M9&lt;&gt;"READY",'Invoice'!M9,IF(D9=0,"NO PO MATCH",IF(OR(D9&gt;1,E9&gt;1),"PAIRING REVIEW",IF(_xlfn.XLOOKUP(C9,'PO'!$J$7:$J$106,'PO'!$L$7:$L$106,"",0)&lt;&gt;"READY",_xlfn.XLOOKUP(C9,'PO'!$J$7:$J$106,'PO'!$L$7:$L$106,"",0),IF(UPPER(TRIM(H9))&lt;&gt;UPPER(TRIM(I9)),"UNIT REVIEW",IF(OR(L9&lt;&gt;0,ABS(M9)&gt;'Start'!$B$11),"DIFFERENCE","NO FLAG - REVIEW REQUIRED")))))))</x:f>
        <x:v>UNIT REVIEW</x:v>
      </x:c>
      <x:c r="P9" s="58" t="str">
        <x:f>IF(COUNTA('Invoice'!A9:J9)=0,"",'Invoice'!J9)</x:f>
        <x:v>INV-8821.pdf p1 line 3</x:v>
      </x:c>
      <x:c r="Q9" s="58" t="str">
        <x:f>IF(COUNTA('Invoice'!A9:J9)=0,"",IF(D9=1,_xlfn.XLOOKUP(C9,'PO'!$J$7:$J$106,'PO'!$I$7:$I$106,"",0),""))</x:f>
        <x:v>PO-1042.pdf p1 line 30</x:v>
      </x:c>
      <x:c r="R9" s="88" t="str">
        <x:v>Pending</x:v>
      </x:c>
      <x:c r="S9" s="100"/>
    </x:row>
    <x:row r="10" ht="34" customHeight="1">
      <x:c r="A10" s="58" t="str">
        <x:f>IF(COUNTA('Invoice'!A10:J10)=0,"",IF('Invoice'!A10="","(missing ID)",'Invoice'!A10))</x:f>
        <x:v>INV-8821</x:v>
      </x:c>
      <x:c r="B10" s="58" t="str">
        <x:f>IF(COUNTA('Invoice'!A10:J10)=0,"",'Invoice'!C10)</x:f>
        <x:v>DX-400</x:v>
      </x:c>
      <x:c r="C10" s="58" t="str">
        <x:f>IF(COUNTA('Invoice'!A10:J10)=0,"",'Invoice'!K10)</x:f>
        <x:v>PO-1042|DX-400|USD</x:v>
      </x:c>
      <x:c r="D10" s="58" t="n">
        <x:f>IF(COUNTA('Invoice'!A10:J10)=0,"",SUMPRODUCT(--('PO'!$J$7:$J$106=C10)))</x:f>
        <x:v>1</x:v>
      </x:c>
      <x:c r="E10" s="58" t="n">
        <x:f>IF(COUNTA('Invoice'!A10:J10)=0,"",SUMPRODUCT(--('Invoice'!$K$7:$K$106=C10)))</x:f>
        <x:v>2</x:v>
      </x:c>
      <x:c r="F10" s="86" t="n">
        <x:f>IF(COUNTA('Invoice'!A10:J10)=0,"",IF(D10=1,_xlfn.XLOOKUP(C10,'PO'!$J$7:$J$106,'PO'!$D$7:$D$106,"",0),""))</x:f>
        <x:v>20</x:v>
      </x:c>
      <x:c r="G10" s="86" t="n">
        <x:f>IF(COUNTA('Invoice'!A10:J10)=0,"",'Invoice'!E10)</x:f>
        <x:v>12</x:v>
      </x:c>
      <x:c r="H10" s="58" t="str">
        <x:f>IF(COUNTA('Invoice'!A10:J10)=0,"",IF(D10=1,_xlfn.XLOOKUP(C10,'PO'!$J$7:$J$106,'PO'!$E$7:$E$106,"",0),""))</x:f>
        <x:v>each</x:v>
      </x:c>
      <x:c r="I10" s="58" t="str">
        <x:f>IF(COUNTA('Invoice'!A10:J10)=0,"",'Invoice'!F10)</x:f>
        <x:v>each</x:v>
      </x:c>
      <x:c r="J10" s="82" t="n">
        <x:f>IF(COUNTA('Invoice'!A10:J10)=0,"",IF(D10=1,_xlfn.XLOOKUP(C10,'PO'!$J$7:$J$106,'PO'!$F$7:$F$106,"",0),""))</x:f>
        <x:v>15</x:v>
      </x:c>
      <x:c r="K10" s="82" t="n">
        <x:f>IF(COUNTA('Invoice'!A10:J10)=0,"",'Invoice'!G10)</x:f>
        <x:v>15</x:v>
      </x:c>
      <x:c r="L10" s="86" t="str">
        <x:f>IF(COUNTA('Invoice'!A10:J10)=0,"",IF(NOT(AND(D10=1,E10=1)),"",IF('Invoice'!M10&lt;&gt;"READY","",IF(_xlfn.XLOOKUP(C10,'PO'!$J$7:$J$106,'PO'!$L$7:$L$106,"",0)&lt;&gt;"READY","",IF(UPPER(TRIM(H10))&lt;&gt;UPPER(TRIM(I10)),"",G10-F10)))))</x:f>
      </x:c>
      <x:c r="M10" s="82" t="str">
        <x:f>IF(COUNTA('Invoice'!A10:J10)=0,"",IF(NOT(AND(D10=1,E10=1)),"",IF('Invoice'!M10&lt;&gt;"READY","",IF(_xlfn.XLOOKUP(C10,'PO'!$J$7:$J$106,'PO'!$L$7:$L$106,"",0)&lt;&gt;"READY","",IF(UPPER(TRIM(H10))&lt;&gt;UPPER(TRIM(I10)),"",K10-J10)))))</x:f>
      </x:c>
      <x:c r="N10" s="82" t="str">
        <x:f>IF(COUNTA('Invoice'!A10:J10)=0,"",IF(NOT(AND(D10=1,E10=1)),"",IF('Invoice'!M10&lt;&gt;"READY","",IF(_xlfn.XLOOKUP(C10,'PO'!$J$7:$J$106,'PO'!$L$7:$L$106,"",0)&lt;&gt;"READY","",IF(UPPER(TRIM(H10))&lt;&gt;UPPER(TRIM(I10)),"",'Invoice'!I10-_xlfn.XLOOKUP(C10,'PO'!$J$7:$J$106,'PO'!$H$7:$H$106,"",0))))))</x:f>
      </x:c>
      <x:c r="O10" s="58" t="str">
        <x:f>IF(COUNTA('Invoice'!A10:J10)=0,"",IF('Invoice'!M10&lt;&gt;"READY",'Invoice'!M10,IF(D10=0,"NO PO MATCH",IF(OR(D10&gt;1,E10&gt;1),"PAIRING REVIEW",IF(_xlfn.XLOOKUP(C10,'PO'!$J$7:$J$106,'PO'!$L$7:$L$106,"",0)&lt;&gt;"READY",_xlfn.XLOOKUP(C10,'PO'!$J$7:$J$106,'PO'!$L$7:$L$106,"",0),IF(UPPER(TRIM(H10))&lt;&gt;UPPER(TRIM(I10)),"UNIT REVIEW",IF(OR(L10&lt;&gt;0,ABS(M10)&gt;'Start'!$B$11),"DIFFERENCE","NO FLAG - REVIEW REQUIRED")))))))</x:f>
        <x:v>PAIRING REVIEW</x:v>
      </x:c>
      <x:c r="P10" s="58" t="str">
        <x:f>IF(COUNTA('Invoice'!A10:J10)=0,"",'Invoice'!J10)</x:f>
        <x:v>INV-8821.pdf p1 line 4</x:v>
      </x:c>
      <x:c r="Q10" s="58" t="str">
        <x:f>IF(COUNTA('Invoice'!A10:J10)=0,"",IF(D10=1,_xlfn.XLOOKUP(C10,'PO'!$J$7:$J$106,'PO'!$I$7:$I$106,"",0),""))</x:f>
        <x:v>PO-1042.pdf p1 line 40</x:v>
      </x:c>
      <x:c r="R10" s="88" t="str">
        <x:v>Pending</x:v>
      </x:c>
      <x:c r="S10" s="100"/>
    </x:row>
    <x:row r="11" ht="34" customHeight="1">
      <x:c r="A11" s="58" t="str">
        <x:f>IF(COUNTA('Invoice'!A11:J11)=0,"",IF('Invoice'!A11="","(missing ID)",'Invoice'!A11))</x:f>
        <x:v>INV-8821</x:v>
      </x:c>
      <x:c r="B11" s="58" t="str">
        <x:f>IF(COUNTA('Invoice'!A11:J11)=0,"",'Invoice'!C11)</x:f>
        <x:v>DX-400</x:v>
      </x:c>
      <x:c r="C11" s="58" t="str">
        <x:f>IF(COUNTA('Invoice'!A11:J11)=0,"",'Invoice'!K11)</x:f>
        <x:v>PO-1042|DX-400|USD</x:v>
      </x:c>
      <x:c r="D11" s="58" t="n">
        <x:f>IF(COUNTA('Invoice'!A11:J11)=0,"",SUMPRODUCT(--('PO'!$J$7:$J$106=C11)))</x:f>
        <x:v>1</x:v>
      </x:c>
      <x:c r="E11" s="58" t="n">
        <x:f>IF(COUNTA('Invoice'!A11:J11)=0,"",SUMPRODUCT(--('Invoice'!$K$7:$K$106=C11)))</x:f>
        <x:v>2</x:v>
      </x:c>
      <x:c r="F11" s="86" t="n">
        <x:f>IF(COUNTA('Invoice'!A11:J11)=0,"",IF(D11=1,_xlfn.XLOOKUP(C11,'PO'!$J$7:$J$106,'PO'!$D$7:$D$106,"",0),""))</x:f>
        <x:v>20</x:v>
      </x:c>
      <x:c r="G11" s="86" t="n">
        <x:f>IF(COUNTA('Invoice'!A11:J11)=0,"",'Invoice'!E11)</x:f>
        <x:v>8</x:v>
      </x:c>
      <x:c r="H11" s="58" t="str">
        <x:f>IF(COUNTA('Invoice'!A11:J11)=0,"",IF(D11=1,_xlfn.XLOOKUP(C11,'PO'!$J$7:$J$106,'PO'!$E$7:$E$106,"",0),""))</x:f>
        <x:v>each</x:v>
      </x:c>
      <x:c r="I11" s="58" t="str">
        <x:f>IF(COUNTA('Invoice'!A11:J11)=0,"",'Invoice'!F11)</x:f>
        <x:v>each</x:v>
      </x:c>
      <x:c r="J11" s="82" t="n">
        <x:f>IF(COUNTA('Invoice'!A11:J11)=0,"",IF(D11=1,_xlfn.XLOOKUP(C11,'PO'!$J$7:$J$106,'PO'!$F$7:$F$106,"",0),""))</x:f>
        <x:v>15</x:v>
      </x:c>
      <x:c r="K11" s="82" t="n">
        <x:f>IF(COUNTA('Invoice'!A11:J11)=0,"",'Invoice'!G11)</x:f>
        <x:v>15</x:v>
      </x:c>
      <x:c r="L11" s="86" t="str">
        <x:f>IF(COUNTA('Invoice'!A11:J11)=0,"",IF(NOT(AND(D11=1,E11=1)),"",IF('Invoice'!M11&lt;&gt;"READY","",IF(_xlfn.XLOOKUP(C11,'PO'!$J$7:$J$106,'PO'!$L$7:$L$106,"",0)&lt;&gt;"READY","",IF(UPPER(TRIM(H11))&lt;&gt;UPPER(TRIM(I11)),"",G11-F11)))))</x:f>
      </x:c>
      <x:c r="M11" s="82" t="str">
        <x:f>IF(COUNTA('Invoice'!A11:J11)=0,"",IF(NOT(AND(D11=1,E11=1)),"",IF('Invoice'!M11&lt;&gt;"READY","",IF(_xlfn.XLOOKUP(C11,'PO'!$J$7:$J$106,'PO'!$L$7:$L$106,"",0)&lt;&gt;"READY","",IF(UPPER(TRIM(H11))&lt;&gt;UPPER(TRIM(I11)),"",K11-J11)))))</x:f>
      </x:c>
      <x:c r="N11" s="82" t="str">
        <x:f>IF(COUNTA('Invoice'!A11:J11)=0,"",IF(NOT(AND(D11=1,E11=1)),"",IF('Invoice'!M11&lt;&gt;"READY","",IF(_xlfn.XLOOKUP(C11,'PO'!$J$7:$J$106,'PO'!$L$7:$L$106,"",0)&lt;&gt;"READY","",IF(UPPER(TRIM(H11))&lt;&gt;UPPER(TRIM(I11)),"",'Invoice'!I11-_xlfn.XLOOKUP(C11,'PO'!$J$7:$J$106,'PO'!$H$7:$H$106,"",0))))))</x:f>
      </x:c>
      <x:c r="O11" s="58" t="str">
        <x:f>IF(COUNTA('Invoice'!A11:J11)=0,"",IF('Invoice'!M11&lt;&gt;"READY",'Invoice'!M11,IF(D11=0,"NO PO MATCH",IF(OR(D11&gt;1,E11&gt;1),"PAIRING REVIEW",IF(_xlfn.XLOOKUP(C11,'PO'!$J$7:$J$106,'PO'!$L$7:$L$106,"",0)&lt;&gt;"READY",_xlfn.XLOOKUP(C11,'PO'!$J$7:$J$106,'PO'!$L$7:$L$106,"",0),IF(UPPER(TRIM(H11))&lt;&gt;UPPER(TRIM(I11)),"UNIT REVIEW",IF(OR(L11&lt;&gt;0,ABS(M11)&gt;'Start'!$B$11),"DIFFERENCE","NO FLAG - REVIEW REQUIRED")))))))</x:f>
        <x:v>PAIRING REVIEW</x:v>
      </x:c>
      <x:c r="P11" s="58" t="str">
        <x:f>IF(COUNTA('Invoice'!A11:J11)=0,"",'Invoice'!J11)</x:f>
        <x:v>INV-8821.pdf p1 line 5</x:v>
      </x:c>
      <x:c r="Q11" s="58" t="str">
        <x:f>IF(COUNTA('Invoice'!A11:J11)=0,"",IF(D11=1,_xlfn.XLOOKUP(C11,'PO'!$J$7:$J$106,'PO'!$I$7:$I$106,"",0),""))</x:f>
        <x:v>PO-1042.pdf p1 line 40</x:v>
      </x:c>
      <x:c r="R11" s="88" t="str">
        <x:v>Pending</x:v>
      </x:c>
      <x:c r="S11" s="100"/>
    </x:row>
    <x:row r="12" ht="34" customHeight="1">
      <x:c r="A12" s="58" t="str">
        <x:f>IF(COUNTA('Invoice'!A12:J12)=0,"",IF('Invoice'!A12="","(missing ID)",'Invoice'!A12))</x:f>
        <x:v>INV-8821</x:v>
      </x:c>
      <x:c r="B12" s="58" t="str">
        <x:f>IF(COUNTA('Invoice'!A12:J12)=0,"",'Invoice'!C12)</x:f>
        <x:v>FX-600</x:v>
      </x:c>
      <x:c r="C12" s="58" t="str">
        <x:f>IF(COUNTA('Invoice'!A12:J12)=0,"",'Invoice'!K12)</x:f>
        <x:v>PO-1042|FX-600|USD</x:v>
      </x:c>
      <x:c r="D12" s="58" t="n">
        <x:f>IF(COUNTA('Invoice'!A12:J12)=0,"",SUMPRODUCT(--('PO'!$J$7:$J$106=C12)))</x:f>
        <x:v>1</x:v>
      </x:c>
      <x:c r="E12" s="58" t="n">
        <x:f>IF(COUNTA('Invoice'!A12:J12)=0,"",SUMPRODUCT(--('Invoice'!$K$7:$K$106=C12)))</x:f>
        <x:v>1</x:v>
      </x:c>
      <x:c r="F12" s="86" t="n">
        <x:f>IF(COUNTA('Invoice'!A12:J12)=0,"",IF(D12=1,_xlfn.XLOOKUP(C12,'PO'!$J$7:$J$106,'PO'!$D$7:$D$106,"",0),""))</x:f>
        <x:v>10</x:v>
      </x:c>
      <x:c r="G12" s="86" t="n">
        <x:f>IF(COUNTA('Invoice'!A12:J12)=0,"",'Invoice'!E12)</x:f>
        <x:v>12</x:v>
      </x:c>
      <x:c r="H12" s="58" t="str">
        <x:f>IF(COUNTA('Invoice'!A12:J12)=0,"",IF(D12=1,_xlfn.XLOOKUP(C12,'PO'!$J$7:$J$106,'PO'!$E$7:$E$106,"",0),""))</x:f>
        <x:v>each</x:v>
      </x:c>
      <x:c r="I12" s="58" t="str">
        <x:f>IF(COUNTA('Invoice'!A12:J12)=0,"",'Invoice'!F12)</x:f>
        <x:v>each</x:v>
      </x:c>
      <x:c r="J12" s="82" t="n">
        <x:f>IF(COUNTA('Invoice'!A12:J12)=0,"",IF(D12=1,_xlfn.XLOOKUP(C12,'PO'!$J$7:$J$106,'PO'!$F$7:$F$106,"",0),""))</x:f>
        <x:v>12</x:v>
      </x:c>
      <x:c r="K12" s="82" t="n">
        <x:f>IF(COUNTA('Invoice'!A12:J12)=0,"",'Invoice'!G12)</x:f>
        <x:v>12</x:v>
      </x:c>
      <x:c r="L12" s="86" t="n">
        <x:f>IF(COUNTA('Invoice'!A12:J12)=0,"",IF(NOT(AND(D12=1,E12=1)),"",IF('Invoice'!M12&lt;&gt;"READY","",IF(_xlfn.XLOOKUP(C12,'PO'!$J$7:$J$106,'PO'!$L$7:$L$106,"",0)&lt;&gt;"READY","",IF(UPPER(TRIM(H12))&lt;&gt;UPPER(TRIM(I12)),"",G12-F12)))))</x:f>
        <x:v>2</x:v>
      </x:c>
      <x:c r="M12" s="82" t="n">
        <x:f>IF(COUNTA('Invoice'!A12:J12)=0,"",IF(NOT(AND(D12=1,E12=1)),"",IF('Invoice'!M12&lt;&gt;"READY","",IF(_xlfn.XLOOKUP(C12,'PO'!$J$7:$J$106,'PO'!$L$7:$L$106,"",0)&lt;&gt;"READY","",IF(UPPER(TRIM(H12))&lt;&gt;UPPER(TRIM(I12)),"",K12-J12)))))</x:f>
        <x:v>0</x:v>
      </x:c>
      <x:c r="N12" s="82" t="n">
        <x:f>IF(COUNTA('Invoice'!A12:J12)=0,"",IF(NOT(AND(D12=1,E12=1)),"",IF('Invoice'!M12&lt;&gt;"READY","",IF(_xlfn.XLOOKUP(C12,'PO'!$J$7:$J$106,'PO'!$L$7:$L$106,"",0)&lt;&gt;"READY","",IF(UPPER(TRIM(H12))&lt;&gt;UPPER(TRIM(I12)),"",'Invoice'!I12-_xlfn.XLOOKUP(C12,'PO'!$J$7:$J$106,'PO'!$H$7:$H$106,"",0))))))</x:f>
        <x:v>24</x:v>
      </x:c>
      <x:c r="O12" s="58" t="str">
        <x:f>IF(COUNTA('Invoice'!A12:J12)=0,"",IF('Invoice'!M12&lt;&gt;"READY",'Invoice'!M12,IF(D12=0,"NO PO MATCH",IF(OR(D12&gt;1,E12&gt;1),"PAIRING REVIEW",IF(_xlfn.XLOOKUP(C12,'PO'!$J$7:$J$106,'PO'!$L$7:$L$106,"",0)&lt;&gt;"READY",_xlfn.XLOOKUP(C12,'PO'!$J$7:$J$106,'PO'!$L$7:$L$106,"",0),IF(UPPER(TRIM(H12))&lt;&gt;UPPER(TRIM(I12)),"UNIT REVIEW",IF(OR(L12&lt;&gt;0,ABS(M12)&gt;'Start'!$B$11),"DIFFERENCE","NO FLAG - REVIEW REQUIRED")))))))</x:f>
        <x:v>DIFFERENCE</x:v>
      </x:c>
      <x:c r="P12" s="58" t="str">
        <x:f>IF(COUNTA('Invoice'!A12:J12)=0,"",'Invoice'!J12)</x:f>
        <x:v>INV-8821.pdf p1 line 6</x:v>
      </x:c>
      <x:c r="Q12" s="58" t="str">
        <x:f>IF(COUNTA('Invoice'!A12:J12)=0,"",IF(D12=1,_xlfn.XLOOKUP(C12,'PO'!$J$7:$J$106,'PO'!$I$7:$I$106,"",0),""))</x:f>
        <x:v>PO-1042.pdf p1 line 60</x:v>
      </x:c>
      <x:c r="R12" s="88" t="str">
        <x:v>Pending</x:v>
      </x:c>
      <x:c r="S12" s="100"/>
    </x:row>
    <x:row r="13" ht="34" customHeight="1">
      <x:c r="A13" s="58" t="str">
        <x:f>IF(COUNTA('Invoice'!A13:J13)=0,"",IF('Invoice'!A13="","(missing ID)",'Invoice'!A13))</x:f>
        <x:v>INV-8821</x:v>
      </x:c>
      <x:c r="B13" s="58" t="str">
        <x:f>IF(COUNTA('Invoice'!A13:J13)=0,"",'Invoice'!C13)</x:f>
        <x:v>FREIGHT</x:v>
      </x:c>
      <x:c r="C13" s="58" t="str">
        <x:f>IF(COUNTA('Invoice'!A13:J13)=0,"",'Invoice'!K13)</x:f>
        <x:v>PO-1042|FREIGHT|USD</x:v>
      </x:c>
      <x:c r="D13" s="58" t="n">
        <x:f>IF(COUNTA('Invoice'!A13:J13)=0,"",SUMPRODUCT(--('PO'!$J$7:$J$106=C13)))</x:f>
        <x:v>0</x:v>
      </x:c>
      <x:c r="E13" s="58" t="n">
        <x:f>IF(COUNTA('Invoice'!A13:J13)=0,"",SUMPRODUCT(--('Invoice'!$K$7:$K$106=C13)))</x:f>
        <x:v>1</x:v>
      </x:c>
      <x:c r="F13" s="86" t="str">
        <x:f>IF(COUNTA('Invoice'!A13:J13)=0,"",IF(D13=1,_xlfn.XLOOKUP(C13,'PO'!$J$7:$J$106,'PO'!$D$7:$D$106,"",0),""))</x:f>
      </x:c>
      <x:c r="G13" s="86" t="n">
        <x:f>IF(COUNTA('Invoice'!A13:J13)=0,"",'Invoice'!E13)</x:f>
        <x:v>1</x:v>
      </x:c>
      <x:c r="H13" s="58" t="str">
        <x:f>IF(COUNTA('Invoice'!A13:J13)=0,"",IF(D13=1,_xlfn.XLOOKUP(C13,'PO'!$J$7:$J$106,'PO'!$E$7:$E$106,"",0),""))</x:f>
      </x:c>
      <x:c r="I13" s="58" t="str">
        <x:f>IF(COUNTA('Invoice'!A13:J13)=0,"",'Invoice'!F13)</x:f>
        <x:v>charge</x:v>
      </x:c>
      <x:c r="J13" s="82" t="str">
        <x:f>IF(COUNTA('Invoice'!A13:J13)=0,"",IF(D13=1,_xlfn.XLOOKUP(C13,'PO'!$J$7:$J$106,'PO'!$F$7:$F$106,"",0),""))</x:f>
      </x:c>
      <x:c r="K13" s="82" t="n">
        <x:f>IF(COUNTA('Invoice'!A13:J13)=0,"",'Invoice'!G13)</x:f>
        <x:v>28</x:v>
      </x:c>
      <x:c r="L13" s="86" t="str">
        <x:f>IF(COUNTA('Invoice'!A13:J13)=0,"",IF(NOT(AND(D13=1,E13=1)),"",IF('Invoice'!M13&lt;&gt;"READY","",IF(_xlfn.XLOOKUP(C13,'PO'!$J$7:$J$106,'PO'!$L$7:$L$106,"",0)&lt;&gt;"READY","",IF(UPPER(TRIM(H13))&lt;&gt;UPPER(TRIM(I13)),"",G13-F13)))))</x:f>
      </x:c>
      <x:c r="M13" s="82" t="str">
        <x:f>IF(COUNTA('Invoice'!A13:J13)=0,"",IF(NOT(AND(D13=1,E13=1)),"",IF('Invoice'!M13&lt;&gt;"READY","",IF(_xlfn.XLOOKUP(C13,'PO'!$J$7:$J$106,'PO'!$L$7:$L$106,"",0)&lt;&gt;"READY","",IF(UPPER(TRIM(H13))&lt;&gt;UPPER(TRIM(I13)),"",K13-J13)))))</x:f>
      </x:c>
      <x:c r="N13" s="82" t="str">
        <x:f>IF(COUNTA('Invoice'!A13:J13)=0,"",IF(NOT(AND(D13=1,E13=1)),"",IF('Invoice'!M13&lt;&gt;"READY","",IF(_xlfn.XLOOKUP(C13,'PO'!$J$7:$J$106,'PO'!$L$7:$L$106,"",0)&lt;&gt;"READY","",IF(UPPER(TRIM(H13))&lt;&gt;UPPER(TRIM(I13)),"",'Invoice'!I13-_xlfn.XLOOKUP(C13,'PO'!$J$7:$J$106,'PO'!$H$7:$H$106,"",0))))))</x:f>
      </x:c>
      <x:c r="O13" s="58" t="str">
        <x:f>IF(COUNTA('Invoice'!A13:J13)=0,"",IF('Invoice'!M13&lt;&gt;"READY",'Invoice'!M13,IF(D13=0,"NO PO MATCH",IF(OR(D13&gt;1,E13&gt;1),"PAIRING REVIEW",IF(_xlfn.XLOOKUP(C13,'PO'!$J$7:$J$106,'PO'!$L$7:$L$106,"",0)&lt;&gt;"READY",_xlfn.XLOOKUP(C13,'PO'!$J$7:$J$106,'PO'!$L$7:$L$106,"",0),IF(UPPER(TRIM(H13))&lt;&gt;UPPER(TRIM(I13)),"UNIT REVIEW",IF(OR(L13&lt;&gt;0,ABS(M13)&gt;'Start'!$B$11),"DIFFERENCE","NO FLAG - REVIEW REQUIRED")))))))</x:f>
        <x:v>NO PO MATCH</x:v>
      </x:c>
      <x:c r="P13" s="58" t="str">
        <x:f>IF(COUNTA('Invoice'!A13:J13)=0,"",'Invoice'!J13)</x:f>
        <x:v>INV-8821.pdf p1 line 7</x:v>
      </x:c>
      <x:c r="Q13" s="58" t="str">
        <x:f>IF(COUNTA('Invoice'!A13:J13)=0,"",IF(D13=1,_xlfn.XLOOKUP(C13,'PO'!$J$7:$J$106,'PO'!$I$7:$I$106,"",0),""))</x:f>
      </x:c>
      <x:c r="R13" s="88" t="str">
        <x:v>Pending</x:v>
      </x:c>
      <x:c r="S13" s="100"/>
    </x:row>
    <x:row r="14" ht="34" customHeight="1">
      <x:c r="A14" s="58" t="str">
        <x:f>IF(COUNTA('Invoice'!A14:J14)=0,"",IF('Invoice'!A14="","(missing ID)",'Invoice'!A14))</x:f>
      </x:c>
      <x:c r="B14" s="58" t="str">
        <x:f>IF(COUNTA('Invoice'!A14:J14)=0,"",'Invoice'!C14)</x:f>
      </x:c>
      <x:c r="C14" s="58" t="str">
        <x:f>IF(COUNTA('Invoice'!A14:J14)=0,"",'Invoice'!K14)</x:f>
      </x:c>
      <x:c r="D14" s="58" t="str">
        <x:f>IF(COUNTA('Invoice'!A14:J14)=0,"",SUMPRODUCT(--('PO'!$J$7:$J$106=C14)))</x:f>
      </x:c>
      <x:c r="E14" s="58" t="str">
        <x:f>IF(COUNTA('Invoice'!A14:J14)=0,"",SUMPRODUCT(--('Invoice'!$K$7:$K$106=C14)))</x:f>
      </x:c>
      <x:c r="F14" s="86" t="str">
        <x:f>IF(COUNTA('Invoice'!A14:J14)=0,"",IF(D14=1,_xlfn.XLOOKUP(C14,'PO'!$J$7:$J$106,'PO'!$D$7:$D$106,"",0),""))</x:f>
      </x:c>
      <x:c r="G14" s="86" t="str">
        <x:f>IF(COUNTA('Invoice'!A14:J14)=0,"",'Invoice'!E14)</x:f>
      </x:c>
      <x:c r="H14" s="58" t="str">
        <x:f>IF(COUNTA('Invoice'!A14:J14)=0,"",IF(D14=1,_xlfn.XLOOKUP(C14,'PO'!$J$7:$J$106,'PO'!$E$7:$E$106,"",0),""))</x:f>
      </x:c>
      <x:c r="I14" s="58" t="str">
        <x:f>IF(COUNTA('Invoice'!A14:J14)=0,"",'Invoice'!F14)</x:f>
      </x:c>
      <x:c r="J14" s="82" t="str">
        <x:f>IF(COUNTA('Invoice'!A14:J14)=0,"",IF(D14=1,_xlfn.XLOOKUP(C14,'PO'!$J$7:$J$106,'PO'!$F$7:$F$106,"",0),""))</x:f>
      </x:c>
      <x:c r="K14" s="82" t="str">
        <x:f>IF(COUNTA('Invoice'!A14:J14)=0,"",'Invoice'!G14)</x:f>
      </x:c>
      <x:c r="L14" s="86" t="str">
        <x:f>IF(COUNTA('Invoice'!A14:J14)=0,"",IF(NOT(AND(D14=1,E14=1)),"",IF('Invoice'!M14&lt;&gt;"READY","",IF(_xlfn.XLOOKUP(C14,'PO'!$J$7:$J$106,'PO'!$L$7:$L$106,"",0)&lt;&gt;"READY","",IF(UPPER(TRIM(H14))&lt;&gt;UPPER(TRIM(I14)),"",G14-F14)))))</x:f>
      </x:c>
      <x:c r="M14" s="82" t="str">
        <x:f>IF(COUNTA('Invoice'!A14:J14)=0,"",IF(NOT(AND(D14=1,E14=1)),"",IF('Invoice'!M14&lt;&gt;"READY","",IF(_xlfn.XLOOKUP(C14,'PO'!$J$7:$J$106,'PO'!$L$7:$L$106,"",0)&lt;&gt;"READY","",IF(UPPER(TRIM(H14))&lt;&gt;UPPER(TRIM(I14)),"",K14-J14)))))</x:f>
      </x:c>
      <x:c r="N14" s="82" t="str">
        <x:f>IF(COUNTA('Invoice'!A14:J14)=0,"",IF(NOT(AND(D14=1,E14=1)),"",IF('Invoice'!M14&lt;&gt;"READY","",IF(_xlfn.XLOOKUP(C14,'PO'!$J$7:$J$106,'PO'!$L$7:$L$106,"",0)&lt;&gt;"READY","",IF(UPPER(TRIM(H14))&lt;&gt;UPPER(TRIM(I14)),"",'Invoice'!I14-_xlfn.XLOOKUP(C14,'PO'!$J$7:$J$106,'PO'!$H$7:$H$106,"",0))))))</x:f>
      </x:c>
      <x:c r="O14" s="58" t="str">
        <x:f>IF(COUNTA('Invoice'!A14:J14)=0,"",IF('Invoice'!M14&lt;&gt;"READY",'Invoice'!M14,IF(D14=0,"NO PO MATCH",IF(OR(D14&gt;1,E14&gt;1),"PAIRING REVIEW",IF(_xlfn.XLOOKUP(C14,'PO'!$J$7:$J$106,'PO'!$L$7:$L$106,"",0)&lt;&gt;"READY",_xlfn.XLOOKUP(C14,'PO'!$J$7:$J$106,'PO'!$L$7:$L$106,"",0),IF(UPPER(TRIM(H14))&lt;&gt;UPPER(TRIM(I14)),"UNIT REVIEW",IF(OR(L14&lt;&gt;0,ABS(M14)&gt;'Start'!$B$11),"DIFFERENCE","NO FLAG - REVIEW REQUIRED")))))))</x:f>
      </x:c>
      <x:c r="P14" s="58" t="str">
        <x:f>IF(COUNTA('Invoice'!A14:J14)=0,"",'Invoice'!J14)</x:f>
      </x:c>
      <x:c r="Q14" s="58" t="str">
        <x:f>IF(COUNTA('Invoice'!A14:J14)=0,"",IF(D14=1,_xlfn.XLOOKUP(C14,'PO'!$J$7:$J$106,'PO'!$I$7:$I$106,"",0),""))</x:f>
      </x:c>
      <x:c r="R14" s="88"/>
      <x:c r="S14" s="100"/>
    </x:row>
    <x:row r="15" ht="34" customHeight="1">
      <x:c r="A15" s="58" t="str">
        <x:f>IF(COUNTA('Invoice'!A15:J15)=0,"",IF('Invoice'!A15="","(missing ID)",'Invoice'!A15))</x:f>
      </x:c>
      <x:c r="B15" s="58" t="str">
        <x:f>IF(COUNTA('Invoice'!A15:J15)=0,"",'Invoice'!C15)</x:f>
      </x:c>
      <x:c r="C15" s="58" t="str">
        <x:f>IF(COUNTA('Invoice'!A15:J15)=0,"",'Invoice'!K15)</x:f>
      </x:c>
      <x:c r="D15" s="58" t="str">
        <x:f>IF(COUNTA('Invoice'!A15:J15)=0,"",SUMPRODUCT(--('PO'!$J$7:$J$106=C15)))</x:f>
      </x:c>
      <x:c r="E15" s="58" t="str">
        <x:f>IF(COUNTA('Invoice'!A15:J15)=0,"",SUMPRODUCT(--('Invoice'!$K$7:$K$106=C15)))</x:f>
      </x:c>
      <x:c r="F15" s="86" t="str">
        <x:f>IF(COUNTA('Invoice'!A15:J15)=0,"",IF(D15=1,_xlfn.XLOOKUP(C15,'PO'!$J$7:$J$106,'PO'!$D$7:$D$106,"",0),""))</x:f>
      </x:c>
      <x:c r="G15" s="86" t="str">
        <x:f>IF(COUNTA('Invoice'!A15:J15)=0,"",'Invoice'!E15)</x:f>
      </x:c>
      <x:c r="H15" s="58" t="str">
        <x:f>IF(COUNTA('Invoice'!A15:J15)=0,"",IF(D15=1,_xlfn.XLOOKUP(C15,'PO'!$J$7:$J$106,'PO'!$E$7:$E$106,"",0),""))</x:f>
      </x:c>
      <x:c r="I15" s="58" t="str">
        <x:f>IF(COUNTA('Invoice'!A15:J15)=0,"",'Invoice'!F15)</x:f>
      </x:c>
      <x:c r="J15" s="82" t="str">
        <x:f>IF(COUNTA('Invoice'!A15:J15)=0,"",IF(D15=1,_xlfn.XLOOKUP(C15,'PO'!$J$7:$J$106,'PO'!$F$7:$F$106,"",0),""))</x:f>
      </x:c>
      <x:c r="K15" s="82" t="str">
        <x:f>IF(COUNTA('Invoice'!A15:J15)=0,"",'Invoice'!G15)</x:f>
      </x:c>
      <x:c r="L15" s="86" t="str">
        <x:f>IF(COUNTA('Invoice'!A15:J15)=0,"",IF(NOT(AND(D15=1,E15=1)),"",IF('Invoice'!M15&lt;&gt;"READY","",IF(_xlfn.XLOOKUP(C15,'PO'!$J$7:$J$106,'PO'!$L$7:$L$106,"",0)&lt;&gt;"READY","",IF(UPPER(TRIM(H15))&lt;&gt;UPPER(TRIM(I15)),"",G15-F15)))))</x:f>
      </x:c>
      <x:c r="M15" s="82" t="str">
        <x:f>IF(COUNTA('Invoice'!A15:J15)=0,"",IF(NOT(AND(D15=1,E15=1)),"",IF('Invoice'!M15&lt;&gt;"READY","",IF(_xlfn.XLOOKUP(C15,'PO'!$J$7:$J$106,'PO'!$L$7:$L$106,"",0)&lt;&gt;"READY","",IF(UPPER(TRIM(H15))&lt;&gt;UPPER(TRIM(I15)),"",K15-J15)))))</x:f>
      </x:c>
      <x:c r="N15" s="82" t="str">
        <x:f>IF(COUNTA('Invoice'!A15:J15)=0,"",IF(NOT(AND(D15=1,E15=1)),"",IF('Invoice'!M15&lt;&gt;"READY","",IF(_xlfn.XLOOKUP(C15,'PO'!$J$7:$J$106,'PO'!$L$7:$L$106,"",0)&lt;&gt;"READY","",IF(UPPER(TRIM(H15))&lt;&gt;UPPER(TRIM(I15)),"",'Invoice'!I15-_xlfn.XLOOKUP(C15,'PO'!$J$7:$J$106,'PO'!$H$7:$H$106,"",0))))))</x:f>
      </x:c>
      <x:c r="O15" s="58" t="str">
        <x:f>IF(COUNTA('Invoice'!A15:J15)=0,"",IF('Invoice'!M15&lt;&gt;"READY",'Invoice'!M15,IF(D15=0,"NO PO MATCH",IF(OR(D15&gt;1,E15&gt;1),"PAIRING REVIEW",IF(_xlfn.XLOOKUP(C15,'PO'!$J$7:$J$106,'PO'!$L$7:$L$106,"",0)&lt;&gt;"READY",_xlfn.XLOOKUP(C15,'PO'!$J$7:$J$106,'PO'!$L$7:$L$106,"",0),IF(UPPER(TRIM(H15))&lt;&gt;UPPER(TRIM(I15)),"UNIT REVIEW",IF(OR(L15&lt;&gt;0,ABS(M15)&gt;'Start'!$B$11),"DIFFERENCE","NO FLAG - REVIEW REQUIRED")))))))</x:f>
      </x:c>
      <x:c r="P15" s="58" t="str">
        <x:f>IF(COUNTA('Invoice'!A15:J15)=0,"",'Invoice'!J15)</x:f>
      </x:c>
      <x:c r="Q15" s="58" t="str">
        <x:f>IF(COUNTA('Invoice'!A15:J15)=0,"",IF(D15=1,_xlfn.XLOOKUP(C15,'PO'!$J$7:$J$106,'PO'!$I$7:$I$106,"",0),""))</x:f>
      </x:c>
      <x:c r="R15" s="88"/>
      <x:c r="S15" s="100"/>
    </x:row>
    <x:row r="16" ht="34" customHeight="1">
      <x:c r="A16" s="58" t="str">
        <x:f>IF(COUNTA('Invoice'!A16:J16)=0,"",IF('Invoice'!A16="","(missing ID)",'Invoice'!A16))</x:f>
      </x:c>
      <x:c r="B16" s="58" t="str">
        <x:f>IF(COUNTA('Invoice'!A16:J16)=0,"",'Invoice'!C16)</x:f>
      </x:c>
      <x:c r="C16" s="58" t="str">
        <x:f>IF(COUNTA('Invoice'!A16:J16)=0,"",'Invoice'!K16)</x:f>
      </x:c>
      <x:c r="D16" s="58" t="str">
        <x:f>IF(COUNTA('Invoice'!A16:J16)=0,"",SUMPRODUCT(--('PO'!$J$7:$J$106=C16)))</x:f>
      </x:c>
      <x:c r="E16" s="58" t="str">
        <x:f>IF(COUNTA('Invoice'!A16:J16)=0,"",SUMPRODUCT(--('Invoice'!$K$7:$K$106=C16)))</x:f>
      </x:c>
      <x:c r="F16" s="86" t="str">
        <x:f>IF(COUNTA('Invoice'!A16:J16)=0,"",IF(D16=1,_xlfn.XLOOKUP(C16,'PO'!$J$7:$J$106,'PO'!$D$7:$D$106,"",0),""))</x:f>
      </x:c>
      <x:c r="G16" s="86" t="str">
        <x:f>IF(COUNTA('Invoice'!A16:J16)=0,"",'Invoice'!E16)</x:f>
      </x:c>
      <x:c r="H16" s="58" t="str">
        <x:f>IF(COUNTA('Invoice'!A16:J16)=0,"",IF(D16=1,_xlfn.XLOOKUP(C16,'PO'!$J$7:$J$106,'PO'!$E$7:$E$106,"",0),""))</x:f>
      </x:c>
      <x:c r="I16" s="58" t="str">
        <x:f>IF(COUNTA('Invoice'!A16:J16)=0,"",'Invoice'!F16)</x:f>
      </x:c>
      <x:c r="J16" s="82" t="str">
        <x:f>IF(COUNTA('Invoice'!A16:J16)=0,"",IF(D16=1,_xlfn.XLOOKUP(C16,'PO'!$J$7:$J$106,'PO'!$F$7:$F$106,"",0),""))</x:f>
      </x:c>
      <x:c r="K16" s="82" t="str">
        <x:f>IF(COUNTA('Invoice'!A16:J16)=0,"",'Invoice'!G16)</x:f>
      </x:c>
      <x:c r="L16" s="86" t="str">
        <x:f>IF(COUNTA('Invoice'!A16:J16)=0,"",IF(NOT(AND(D16=1,E16=1)),"",IF('Invoice'!M16&lt;&gt;"READY","",IF(_xlfn.XLOOKUP(C16,'PO'!$J$7:$J$106,'PO'!$L$7:$L$106,"",0)&lt;&gt;"READY","",IF(UPPER(TRIM(H16))&lt;&gt;UPPER(TRIM(I16)),"",G16-F16)))))</x:f>
      </x:c>
      <x:c r="M16" s="82" t="str">
        <x:f>IF(COUNTA('Invoice'!A16:J16)=0,"",IF(NOT(AND(D16=1,E16=1)),"",IF('Invoice'!M16&lt;&gt;"READY","",IF(_xlfn.XLOOKUP(C16,'PO'!$J$7:$J$106,'PO'!$L$7:$L$106,"",0)&lt;&gt;"READY","",IF(UPPER(TRIM(H16))&lt;&gt;UPPER(TRIM(I16)),"",K16-J16)))))</x:f>
      </x:c>
      <x:c r="N16" s="82" t="str">
        <x:f>IF(COUNTA('Invoice'!A16:J16)=0,"",IF(NOT(AND(D16=1,E16=1)),"",IF('Invoice'!M16&lt;&gt;"READY","",IF(_xlfn.XLOOKUP(C16,'PO'!$J$7:$J$106,'PO'!$L$7:$L$106,"",0)&lt;&gt;"READY","",IF(UPPER(TRIM(H16))&lt;&gt;UPPER(TRIM(I16)),"",'Invoice'!I16-_xlfn.XLOOKUP(C16,'PO'!$J$7:$J$106,'PO'!$H$7:$H$106,"",0))))))</x:f>
      </x:c>
      <x:c r="O16" s="58" t="str">
        <x:f>IF(COUNTA('Invoice'!A16:J16)=0,"",IF('Invoice'!M16&lt;&gt;"READY",'Invoice'!M16,IF(D16=0,"NO PO MATCH",IF(OR(D16&gt;1,E16&gt;1),"PAIRING REVIEW",IF(_xlfn.XLOOKUP(C16,'PO'!$J$7:$J$106,'PO'!$L$7:$L$106,"",0)&lt;&gt;"READY",_xlfn.XLOOKUP(C16,'PO'!$J$7:$J$106,'PO'!$L$7:$L$106,"",0),IF(UPPER(TRIM(H16))&lt;&gt;UPPER(TRIM(I16)),"UNIT REVIEW",IF(OR(L16&lt;&gt;0,ABS(M16)&gt;'Start'!$B$11),"DIFFERENCE","NO FLAG - REVIEW REQUIRED")))))))</x:f>
      </x:c>
      <x:c r="P16" s="58" t="str">
        <x:f>IF(COUNTA('Invoice'!A16:J16)=0,"",'Invoice'!J16)</x:f>
      </x:c>
      <x:c r="Q16" s="58" t="str">
        <x:f>IF(COUNTA('Invoice'!A16:J16)=0,"",IF(D16=1,_xlfn.XLOOKUP(C16,'PO'!$J$7:$J$106,'PO'!$I$7:$I$106,"",0),""))</x:f>
      </x:c>
      <x:c r="R16" s="88"/>
      <x:c r="S16" s="100"/>
    </x:row>
    <x:row r="17" ht="34" customHeight="1">
      <x:c r="A17" s="58" t="str">
        <x:f>IF(COUNTA('Invoice'!A17:J17)=0,"",IF('Invoice'!A17="","(missing ID)",'Invoice'!A17))</x:f>
      </x:c>
      <x:c r="B17" s="58" t="str">
        <x:f>IF(COUNTA('Invoice'!A17:J17)=0,"",'Invoice'!C17)</x:f>
      </x:c>
      <x:c r="C17" s="58" t="str">
        <x:f>IF(COUNTA('Invoice'!A17:J17)=0,"",'Invoice'!K17)</x:f>
      </x:c>
      <x:c r="D17" s="58" t="str">
        <x:f>IF(COUNTA('Invoice'!A17:J17)=0,"",SUMPRODUCT(--('PO'!$J$7:$J$106=C17)))</x:f>
      </x:c>
      <x:c r="E17" s="58" t="str">
        <x:f>IF(COUNTA('Invoice'!A17:J17)=0,"",SUMPRODUCT(--('Invoice'!$K$7:$K$106=C17)))</x:f>
      </x:c>
      <x:c r="F17" s="86" t="str">
        <x:f>IF(COUNTA('Invoice'!A17:J17)=0,"",IF(D17=1,_xlfn.XLOOKUP(C17,'PO'!$J$7:$J$106,'PO'!$D$7:$D$106,"",0),""))</x:f>
      </x:c>
      <x:c r="G17" s="86" t="str">
        <x:f>IF(COUNTA('Invoice'!A17:J17)=0,"",'Invoice'!E17)</x:f>
      </x:c>
      <x:c r="H17" s="58" t="str">
        <x:f>IF(COUNTA('Invoice'!A17:J17)=0,"",IF(D17=1,_xlfn.XLOOKUP(C17,'PO'!$J$7:$J$106,'PO'!$E$7:$E$106,"",0),""))</x:f>
      </x:c>
      <x:c r="I17" s="58" t="str">
        <x:f>IF(COUNTA('Invoice'!A17:J17)=0,"",'Invoice'!F17)</x:f>
      </x:c>
      <x:c r="J17" s="82" t="str">
        <x:f>IF(COUNTA('Invoice'!A17:J17)=0,"",IF(D17=1,_xlfn.XLOOKUP(C17,'PO'!$J$7:$J$106,'PO'!$F$7:$F$106,"",0),""))</x:f>
      </x:c>
      <x:c r="K17" s="82" t="str">
        <x:f>IF(COUNTA('Invoice'!A17:J17)=0,"",'Invoice'!G17)</x:f>
      </x:c>
      <x:c r="L17" s="86" t="str">
        <x:f>IF(COUNTA('Invoice'!A17:J17)=0,"",IF(NOT(AND(D17=1,E17=1)),"",IF('Invoice'!M17&lt;&gt;"READY","",IF(_xlfn.XLOOKUP(C17,'PO'!$J$7:$J$106,'PO'!$L$7:$L$106,"",0)&lt;&gt;"READY","",IF(UPPER(TRIM(H17))&lt;&gt;UPPER(TRIM(I17)),"",G17-F17)))))</x:f>
      </x:c>
      <x:c r="M17" s="82" t="str">
        <x:f>IF(COUNTA('Invoice'!A17:J17)=0,"",IF(NOT(AND(D17=1,E17=1)),"",IF('Invoice'!M17&lt;&gt;"READY","",IF(_xlfn.XLOOKUP(C17,'PO'!$J$7:$J$106,'PO'!$L$7:$L$106,"",0)&lt;&gt;"READY","",IF(UPPER(TRIM(H17))&lt;&gt;UPPER(TRIM(I17)),"",K17-J17)))))</x:f>
      </x:c>
      <x:c r="N17" s="82" t="str">
        <x:f>IF(COUNTA('Invoice'!A17:J17)=0,"",IF(NOT(AND(D17=1,E17=1)),"",IF('Invoice'!M17&lt;&gt;"READY","",IF(_xlfn.XLOOKUP(C17,'PO'!$J$7:$J$106,'PO'!$L$7:$L$106,"",0)&lt;&gt;"READY","",IF(UPPER(TRIM(H17))&lt;&gt;UPPER(TRIM(I17)),"",'Invoice'!I17-_xlfn.XLOOKUP(C17,'PO'!$J$7:$J$106,'PO'!$H$7:$H$106,"",0))))))</x:f>
      </x:c>
      <x:c r="O17" s="58" t="str">
        <x:f>IF(COUNTA('Invoice'!A17:J17)=0,"",IF('Invoice'!M17&lt;&gt;"READY",'Invoice'!M17,IF(D17=0,"NO PO MATCH",IF(OR(D17&gt;1,E17&gt;1),"PAIRING REVIEW",IF(_xlfn.XLOOKUP(C17,'PO'!$J$7:$J$106,'PO'!$L$7:$L$106,"",0)&lt;&gt;"READY",_xlfn.XLOOKUP(C17,'PO'!$J$7:$J$106,'PO'!$L$7:$L$106,"",0),IF(UPPER(TRIM(H17))&lt;&gt;UPPER(TRIM(I17)),"UNIT REVIEW",IF(OR(L17&lt;&gt;0,ABS(M17)&gt;'Start'!$B$11),"DIFFERENCE","NO FLAG - REVIEW REQUIRED")))))))</x:f>
      </x:c>
      <x:c r="P17" s="58" t="str">
        <x:f>IF(COUNTA('Invoice'!A17:J17)=0,"",'Invoice'!J17)</x:f>
      </x:c>
      <x:c r="Q17" s="58" t="str">
        <x:f>IF(COUNTA('Invoice'!A17:J17)=0,"",IF(D17=1,_xlfn.XLOOKUP(C17,'PO'!$J$7:$J$106,'PO'!$I$7:$I$106,"",0),""))</x:f>
      </x:c>
      <x:c r="R17" s="88"/>
      <x:c r="S17" s="100"/>
    </x:row>
    <x:row r="18" ht="34" customHeight="1">
      <x:c r="A18" s="58" t="str">
        <x:f>IF(COUNTA('Invoice'!A18:J18)=0,"",IF('Invoice'!A18="","(missing ID)",'Invoice'!A18))</x:f>
      </x:c>
      <x:c r="B18" s="58" t="str">
        <x:f>IF(COUNTA('Invoice'!A18:J18)=0,"",'Invoice'!C18)</x:f>
      </x:c>
      <x:c r="C18" s="58" t="str">
        <x:f>IF(COUNTA('Invoice'!A18:J18)=0,"",'Invoice'!K18)</x:f>
      </x:c>
      <x:c r="D18" s="58" t="str">
        <x:f>IF(COUNTA('Invoice'!A18:J18)=0,"",SUMPRODUCT(--('PO'!$J$7:$J$106=C18)))</x:f>
      </x:c>
      <x:c r="E18" s="58" t="str">
        <x:f>IF(COUNTA('Invoice'!A18:J18)=0,"",SUMPRODUCT(--('Invoice'!$K$7:$K$106=C18)))</x:f>
      </x:c>
      <x:c r="F18" s="86" t="str">
        <x:f>IF(COUNTA('Invoice'!A18:J18)=0,"",IF(D18=1,_xlfn.XLOOKUP(C18,'PO'!$J$7:$J$106,'PO'!$D$7:$D$106,"",0),""))</x:f>
      </x:c>
      <x:c r="G18" s="86" t="str">
        <x:f>IF(COUNTA('Invoice'!A18:J18)=0,"",'Invoice'!E18)</x:f>
      </x:c>
      <x:c r="H18" s="58" t="str">
        <x:f>IF(COUNTA('Invoice'!A18:J18)=0,"",IF(D18=1,_xlfn.XLOOKUP(C18,'PO'!$J$7:$J$106,'PO'!$E$7:$E$106,"",0),""))</x:f>
      </x:c>
      <x:c r="I18" s="58" t="str">
        <x:f>IF(COUNTA('Invoice'!A18:J18)=0,"",'Invoice'!F18)</x:f>
      </x:c>
      <x:c r="J18" s="82" t="str">
        <x:f>IF(COUNTA('Invoice'!A18:J18)=0,"",IF(D18=1,_xlfn.XLOOKUP(C18,'PO'!$J$7:$J$106,'PO'!$F$7:$F$106,"",0),""))</x:f>
      </x:c>
      <x:c r="K18" s="82" t="str">
        <x:f>IF(COUNTA('Invoice'!A18:J18)=0,"",'Invoice'!G18)</x:f>
      </x:c>
      <x:c r="L18" s="86" t="str">
        <x:f>IF(COUNTA('Invoice'!A18:J18)=0,"",IF(NOT(AND(D18=1,E18=1)),"",IF('Invoice'!M18&lt;&gt;"READY","",IF(_xlfn.XLOOKUP(C18,'PO'!$J$7:$J$106,'PO'!$L$7:$L$106,"",0)&lt;&gt;"READY","",IF(UPPER(TRIM(H18))&lt;&gt;UPPER(TRIM(I18)),"",G18-F18)))))</x:f>
      </x:c>
      <x:c r="M18" s="82" t="str">
        <x:f>IF(COUNTA('Invoice'!A18:J18)=0,"",IF(NOT(AND(D18=1,E18=1)),"",IF('Invoice'!M18&lt;&gt;"READY","",IF(_xlfn.XLOOKUP(C18,'PO'!$J$7:$J$106,'PO'!$L$7:$L$106,"",0)&lt;&gt;"READY","",IF(UPPER(TRIM(H18))&lt;&gt;UPPER(TRIM(I18)),"",K18-J18)))))</x:f>
      </x:c>
      <x:c r="N18" s="82" t="str">
        <x:f>IF(COUNTA('Invoice'!A18:J18)=0,"",IF(NOT(AND(D18=1,E18=1)),"",IF('Invoice'!M18&lt;&gt;"READY","",IF(_xlfn.XLOOKUP(C18,'PO'!$J$7:$J$106,'PO'!$L$7:$L$106,"",0)&lt;&gt;"READY","",IF(UPPER(TRIM(H18))&lt;&gt;UPPER(TRIM(I18)),"",'Invoice'!I18-_xlfn.XLOOKUP(C18,'PO'!$J$7:$J$106,'PO'!$H$7:$H$106,"",0))))))</x:f>
      </x:c>
      <x:c r="O18" s="58" t="str">
        <x:f>IF(COUNTA('Invoice'!A18:J18)=0,"",IF('Invoice'!M18&lt;&gt;"READY",'Invoice'!M18,IF(D18=0,"NO PO MATCH",IF(OR(D18&gt;1,E18&gt;1),"PAIRING REVIEW",IF(_xlfn.XLOOKUP(C18,'PO'!$J$7:$J$106,'PO'!$L$7:$L$106,"",0)&lt;&gt;"READY",_xlfn.XLOOKUP(C18,'PO'!$J$7:$J$106,'PO'!$L$7:$L$106,"",0),IF(UPPER(TRIM(H18))&lt;&gt;UPPER(TRIM(I18)),"UNIT REVIEW",IF(OR(L18&lt;&gt;0,ABS(M18)&gt;'Start'!$B$11),"DIFFERENCE","NO FLAG - REVIEW REQUIRED")))))))</x:f>
      </x:c>
      <x:c r="P18" s="58" t="str">
        <x:f>IF(COUNTA('Invoice'!A18:J18)=0,"",'Invoice'!J18)</x:f>
      </x:c>
      <x:c r="Q18" s="58" t="str">
        <x:f>IF(COUNTA('Invoice'!A18:J18)=0,"",IF(D18=1,_xlfn.XLOOKUP(C18,'PO'!$J$7:$J$106,'PO'!$I$7:$I$106,"",0),""))</x:f>
      </x:c>
      <x:c r="R18" s="88"/>
      <x:c r="S18" s="100"/>
    </x:row>
    <x:row r="19" ht="34" customHeight="1">
      <x:c r="A19" s="58" t="str">
        <x:f>IF(COUNTA('Invoice'!A19:J19)=0,"",IF('Invoice'!A19="","(missing ID)",'Invoice'!A19))</x:f>
      </x:c>
      <x:c r="B19" s="58" t="str">
        <x:f>IF(COUNTA('Invoice'!A19:J19)=0,"",'Invoice'!C19)</x:f>
      </x:c>
      <x:c r="C19" s="58" t="str">
        <x:f>IF(COUNTA('Invoice'!A19:J19)=0,"",'Invoice'!K19)</x:f>
      </x:c>
      <x:c r="D19" s="58" t="str">
        <x:f>IF(COUNTA('Invoice'!A19:J19)=0,"",SUMPRODUCT(--('PO'!$J$7:$J$106=C19)))</x:f>
      </x:c>
      <x:c r="E19" s="58" t="str">
        <x:f>IF(COUNTA('Invoice'!A19:J19)=0,"",SUMPRODUCT(--('Invoice'!$K$7:$K$106=C19)))</x:f>
      </x:c>
      <x:c r="F19" s="86" t="str">
        <x:f>IF(COUNTA('Invoice'!A19:J19)=0,"",IF(D19=1,_xlfn.XLOOKUP(C19,'PO'!$J$7:$J$106,'PO'!$D$7:$D$106,"",0),""))</x:f>
      </x:c>
      <x:c r="G19" s="86" t="str">
        <x:f>IF(COUNTA('Invoice'!A19:J19)=0,"",'Invoice'!E19)</x:f>
      </x:c>
      <x:c r="H19" s="58" t="str">
        <x:f>IF(COUNTA('Invoice'!A19:J19)=0,"",IF(D19=1,_xlfn.XLOOKUP(C19,'PO'!$J$7:$J$106,'PO'!$E$7:$E$106,"",0),""))</x:f>
      </x:c>
      <x:c r="I19" s="58" t="str">
        <x:f>IF(COUNTA('Invoice'!A19:J19)=0,"",'Invoice'!F19)</x:f>
      </x:c>
      <x:c r="J19" s="82" t="str">
        <x:f>IF(COUNTA('Invoice'!A19:J19)=0,"",IF(D19=1,_xlfn.XLOOKUP(C19,'PO'!$J$7:$J$106,'PO'!$F$7:$F$106,"",0),""))</x:f>
      </x:c>
      <x:c r="K19" s="82" t="str">
        <x:f>IF(COUNTA('Invoice'!A19:J19)=0,"",'Invoice'!G19)</x:f>
      </x:c>
      <x:c r="L19" s="86" t="str">
        <x:f>IF(COUNTA('Invoice'!A19:J19)=0,"",IF(NOT(AND(D19=1,E19=1)),"",IF('Invoice'!M19&lt;&gt;"READY","",IF(_xlfn.XLOOKUP(C19,'PO'!$J$7:$J$106,'PO'!$L$7:$L$106,"",0)&lt;&gt;"READY","",IF(UPPER(TRIM(H19))&lt;&gt;UPPER(TRIM(I19)),"",G19-F19)))))</x:f>
      </x:c>
      <x:c r="M19" s="82" t="str">
        <x:f>IF(COUNTA('Invoice'!A19:J19)=0,"",IF(NOT(AND(D19=1,E19=1)),"",IF('Invoice'!M19&lt;&gt;"READY","",IF(_xlfn.XLOOKUP(C19,'PO'!$J$7:$J$106,'PO'!$L$7:$L$106,"",0)&lt;&gt;"READY","",IF(UPPER(TRIM(H19))&lt;&gt;UPPER(TRIM(I19)),"",K19-J19)))))</x:f>
      </x:c>
      <x:c r="N19" s="82" t="str">
        <x:f>IF(COUNTA('Invoice'!A19:J19)=0,"",IF(NOT(AND(D19=1,E19=1)),"",IF('Invoice'!M19&lt;&gt;"READY","",IF(_xlfn.XLOOKUP(C19,'PO'!$J$7:$J$106,'PO'!$L$7:$L$106,"",0)&lt;&gt;"READY","",IF(UPPER(TRIM(H19))&lt;&gt;UPPER(TRIM(I19)),"",'Invoice'!I19-_xlfn.XLOOKUP(C19,'PO'!$J$7:$J$106,'PO'!$H$7:$H$106,"",0))))))</x:f>
      </x:c>
      <x:c r="O19" s="58" t="str">
        <x:f>IF(COUNTA('Invoice'!A19:J19)=0,"",IF('Invoice'!M19&lt;&gt;"READY",'Invoice'!M19,IF(D19=0,"NO PO MATCH",IF(OR(D19&gt;1,E19&gt;1),"PAIRING REVIEW",IF(_xlfn.XLOOKUP(C19,'PO'!$J$7:$J$106,'PO'!$L$7:$L$106,"",0)&lt;&gt;"READY",_xlfn.XLOOKUP(C19,'PO'!$J$7:$J$106,'PO'!$L$7:$L$106,"",0),IF(UPPER(TRIM(H19))&lt;&gt;UPPER(TRIM(I19)),"UNIT REVIEW",IF(OR(L19&lt;&gt;0,ABS(M19)&gt;'Start'!$B$11),"DIFFERENCE","NO FLAG - REVIEW REQUIRED")))))))</x:f>
      </x:c>
      <x:c r="P19" s="58" t="str">
        <x:f>IF(COUNTA('Invoice'!A19:J19)=0,"",'Invoice'!J19)</x:f>
      </x:c>
      <x:c r="Q19" s="58" t="str">
        <x:f>IF(COUNTA('Invoice'!A19:J19)=0,"",IF(D19=1,_xlfn.XLOOKUP(C19,'PO'!$J$7:$J$106,'PO'!$I$7:$I$106,"",0),""))</x:f>
      </x:c>
      <x:c r="R19" s="88"/>
      <x:c r="S19" s="100"/>
    </x:row>
    <x:row r="20" ht="34" customHeight="1">
      <x:c r="A20" s="58" t="str">
        <x:f>IF(COUNTA('Invoice'!A20:J20)=0,"",IF('Invoice'!A20="","(missing ID)",'Invoice'!A20))</x:f>
      </x:c>
      <x:c r="B20" s="58" t="str">
        <x:f>IF(COUNTA('Invoice'!A20:J20)=0,"",'Invoice'!C20)</x:f>
      </x:c>
      <x:c r="C20" s="58" t="str">
        <x:f>IF(COUNTA('Invoice'!A20:J20)=0,"",'Invoice'!K20)</x:f>
      </x:c>
      <x:c r="D20" s="58" t="str">
        <x:f>IF(COUNTA('Invoice'!A20:J20)=0,"",SUMPRODUCT(--('PO'!$J$7:$J$106=C20)))</x:f>
      </x:c>
      <x:c r="E20" s="58" t="str">
        <x:f>IF(COUNTA('Invoice'!A20:J20)=0,"",SUMPRODUCT(--('Invoice'!$K$7:$K$106=C20)))</x:f>
      </x:c>
      <x:c r="F20" s="86" t="str">
        <x:f>IF(COUNTA('Invoice'!A20:J20)=0,"",IF(D20=1,_xlfn.XLOOKUP(C20,'PO'!$J$7:$J$106,'PO'!$D$7:$D$106,"",0),""))</x:f>
      </x:c>
      <x:c r="G20" s="86" t="str">
        <x:f>IF(COUNTA('Invoice'!A20:J20)=0,"",'Invoice'!E20)</x:f>
      </x:c>
      <x:c r="H20" s="58" t="str">
        <x:f>IF(COUNTA('Invoice'!A20:J20)=0,"",IF(D20=1,_xlfn.XLOOKUP(C20,'PO'!$J$7:$J$106,'PO'!$E$7:$E$106,"",0),""))</x:f>
      </x:c>
      <x:c r="I20" s="58" t="str">
        <x:f>IF(COUNTA('Invoice'!A20:J20)=0,"",'Invoice'!F20)</x:f>
      </x:c>
      <x:c r="J20" s="82" t="str">
        <x:f>IF(COUNTA('Invoice'!A20:J20)=0,"",IF(D20=1,_xlfn.XLOOKUP(C20,'PO'!$J$7:$J$106,'PO'!$F$7:$F$106,"",0),""))</x:f>
      </x:c>
      <x:c r="K20" s="82" t="str">
        <x:f>IF(COUNTA('Invoice'!A20:J20)=0,"",'Invoice'!G20)</x:f>
      </x:c>
      <x:c r="L20" s="86" t="str">
        <x:f>IF(COUNTA('Invoice'!A20:J20)=0,"",IF(NOT(AND(D20=1,E20=1)),"",IF('Invoice'!M20&lt;&gt;"READY","",IF(_xlfn.XLOOKUP(C20,'PO'!$J$7:$J$106,'PO'!$L$7:$L$106,"",0)&lt;&gt;"READY","",IF(UPPER(TRIM(H20))&lt;&gt;UPPER(TRIM(I20)),"",G20-F20)))))</x:f>
      </x:c>
      <x:c r="M20" s="82" t="str">
        <x:f>IF(COUNTA('Invoice'!A20:J20)=0,"",IF(NOT(AND(D20=1,E20=1)),"",IF('Invoice'!M20&lt;&gt;"READY","",IF(_xlfn.XLOOKUP(C20,'PO'!$J$7:$J$106,'PO'!$L$7:$L$106,"",0)&lt;&gt;"READY","",IF(UPPER(TRIM(H20))&lt;&gt;UPPER(TRIM(I20)),"",K20-J20)))))</x:f>
      </x:c>
      <x:c r="N20" s="82" t="str">
        <x:f>IF(COUNTA('Invoice'!A20:J20)=0,"",IF(NOT(AND(D20=1,E20=1)),"",IF('Invoice'!M20&lt;&gt;"READY","",IF(_xlfn.XLOOKUP(C20,'PO'!$J$7:$J$106,'PO'!$L$7:$L$106,"",0)&lt;&gt;"READY","",IF(UPPER(TRIM(H20))&lt;&gt;UPPER(TRIM(I20)),"",'Invoice'!I20-_xlfn.XLOOKUP(C20,'PO'!$J$7:$J$106,'PO'!$H$7:$H$106,"",0))))))</x:f>
      </x:c>
      <x:c r="O20" s="58" t="str">
        <x:f>IF(COUNTA('Invoice'!A20:J20)=0,"",IF('Invoice'!M20&lt;&gt;"READY",'Invoice'!M20,IF(D20=0,"NO PO MATCH",IF(OR(D20&gt;1,E20&gt;1),"PAIRING REVIEW",IF(_xlfn.XLOOKUP(C20,'PO'!$J$7:$J$106,'PO'!$L$7:$L$106,"",0)&lt;&gt;"READY",_xlfn.XLOOKUP(C20,'PO'!$J$7:$J$106,'PO'!$L$7:$L$106,"",0),IF(UPPER(TRIM(H20))&lt;&gt;UPPER(TRIM(I20)),"UNIT REVIEW",IF(OR(L20&lt;&gt;0,ABS(M20)&gt;'Start'!$B$11),"DIFFERENCE","NO FLAG - REVIEW REQUIRED")))))))</x:f>
      </x:c>
      <x:c r="P20" s="58" t="str">
        <x:f>IF(COUNTA('Invoice'!A20:J20)=0,"",'Invoice'!J20)</x:f>
      </x:c>
      <x:c r="Q20" s="58" t="str">
        <x:f>IF(COUNTA('Invoice'!A20:J20)=0,"",IF(D20=1,_xlfn.XLOOKUP(C20,'PO'!$J$7:$J$106,'PO'!$I$7:$I$106,"",0),""))</x:f>
      </x:c>
      <x:c r="R20" s="88"/>
      <x:c r="S20" s="100"/>
    </x:row>
    <x:row r="21" ht="34" customHeight="1">
      <x:c r="A21" s="58" t="str">
        <x:f>IF(COUNTA('Invoice'!A21:J21)=0,"",IF('Invoice'!A21="","(missing ID)",'Invoice'!A21))</x:f>
      </x:c>
      <x:c r="B21" s="58" t="str">
        <x:f>IF(COUNTA('Invoice'!A21:J21)=0,"",'Invoice'!C21)</x:f>
      </x:c>
      <x:c r="C21" s="58" t="str">
        <x:f>IF(COUNTA('Invoice'!A21:J21)=0,"",'Invoice'!K21)</x:f>
      </x:c>
      <x:c r="D21" s="58" t="str">
        <x:f>IF(COUNTA('Invoice'!A21:J21)=0,"",SUMPRODUCT(--('PO'!$J$7:$J$106=C21)))</x:f>
      </x:c>
      <x:c r="E21" s="58" t="str">
        <x:f>IF(COUNTA('Invoice'!A21:J21)=0,"",SUMPRODUCT(--('Invoice'!$K$7:$K$106=C21)))</x:f>
      </x:c>
      <x:c r="F21" s="86" t="str">
        <x:f>IF(COUNTA('Invoice'!A21:J21)=0,"",IF(D21=1,_xlfn.XLOOKUP(C21,'PO'!$J$7:$J$106,'PO'!$D$7:$D$106,"",0),""))</x:f>
      </x:c>
      <x:c r="G21" s="86" t="str">
        <x:f>IF(COUNTA('Invoice'!A21:J21)=0,"",'Invoice'!E21)</x:f>
      </x:c>
      <x:c r="H21" s="58" t="str">
        <x:f>IF(COUNTA('Invoice'!A21:J21)=0,"",IF(D21=1,_xlfn.XLOOKUP(C21,'PO'!$J$7:$J$106,'PO'!$E$7:$E$106,"",0),""))</x:f>
      </x:c>
      <x:c r="I21" s="58" t="str">
        <x:f>IF(COUNTA('Invoice'!A21:J21)=0,"",'Invoice'!F21)</x:f>
      </x:c>
      <x:c r="J21" s="82" t="str">
        <x:f>IF(COUNTA('Invoice'!A21:J21)=0,"",IF(D21=1,_xlfn.XLOOKUP(C21,'PO'!$J$7:$J$106,'PO'!$F$7:$F$106,"",0),""))</x:f>
      </x:c>
      <x:c r="K21" s="82" t="str">
        <x:f>IF(COUNTA('Invoice'!A21:J21)=0,"",'Invoice'!G21)</x:f>
      </x:c>
      <x:c r="L21" s="86" t="str">
        <x:f>IF(COUNTA('Invoice'!A21:J21)=0,"",IF(NOT(AND(D21=1,E21=1)),"",IF('Invoice'!M21&lt;&gt;"READY","",IF(_xlfn.XLOOKUP(C21,'PO'!$J$7:$J$106,'PO'!$L$7:$L$106,"",0)&lt;&gt;"READY","",IF(UPPER(TRIM(H21))&lt;&gt;UPPER(TRIM(I21)),"",G21-F21)))))</x:f>
      </x:c>
      <x:c r="M21" s="82" t="str">
        <x:f>IF(COUNTA('Invoice'!A21:J21)=0,"",IF(NOT(AND(D21=1,E21=1)),"",IF('Invoice'!M21&lt;&gt;"READY","",IF(_xlfn.XLOOKUP(C21,'PO'!$J$7:$J$106,'PO'!$L$7:$L$106,"",0)&lt;&gt;"READY","",IF(UPPER(TRIM(H21))&lt;&gt;UPPER(TRIM(I21)),"",K21-J21)))))</x:f>
      </x:c>
      <x:c r="N21" s="82" t="str">
        <x:f>IF(COUNTA('Invoice'!A21:J21)=0,"",IF(NOT(AND(D21=1,E21=1)),"",IF('Invoice'!M21&lt;&gt;"READY","",IF(_xlfn.XLOOKUP(C21,'PO'!$J$7:$J$106,'PO'!$L$7:$L$106,"",0)&lt;&gt;"READY","",IF(UPPER(TRIM(H21))&lt;&gt;UPPER(TRIM(I21)),"",'Invoice'!I21-_xlfn.XLOOKUP(C21,'PO'!$J$7:$J$106,'PO'!$H$7:$H$106,"",0))))))</x:f>
      </x:c>
      <x:c r="O21" s="58" t="str">
        <x:f>IF(COUNTA('Invoice'!A21:J21)=0,"",IF('Invoice'!M21&lt;&gt;"READY",'Invoice'!M21,IF(D21=0,"NO PO MATCH",IF(OR(D21&gt;1,E21&gt;1),"PAIRING REVIEW",IF(_xlfn.XLOOKUP(C21,'PO'!$J$7:$J$106,'PO'!$L$7:$L$106,"",0)&lt;&gt;"READY",_xlfn.XLOOKUP(C21,'PO'!$J$7:$J$106,'PO'!$L$7:$L$106,"",0),IF(UPPER(TRIM(H21))&lt;&gt;UPPER(TRIM(I21)),"UNIT REVIEW",IF(OR(L21&lt;&gt;0,ABS(M21)&gt;'Start'!$B$11),"DIFFERENCE","NO FLAG - REVIEW REQUIRED")))))))</x:f>
      </x:c>
      <x:c r="P21" s="58" t="str">
        <x:f>IF(COUNTA('Invoice'!A21:J21)=0,"",'Invoice'!J21)</x:f>
      </x:c>
      <x:c r="Q21" s="58" t="str">
        <x:f>IF(COUNTA('Invoice'!A21:J21)=0,"",IF(D21=1,_xlfn.XLOOKUP(C21,'PO'!$J$7:$J$106,'PO'!$I$7:$I$106,"",0),""))</x:f>
      </x:c>
      <x:c r="R21" s="88"/>
      <x:c r="S21" s="100"/>
    </x:row>
    <x:row r="22" ht="34" customHeight="1">
      <x:c r="A22" s="58" t="str">
        <x:f>IF(COUNTA('Invoice'!A22:J22)=0,"",IF('Invoice'!A22="","(missing ID)",'Invoice'!A22))</x:f>
      </x:c>
      <x:c r="B22" s="58" t="str">
        <x:f>IF(COUNTA('Invoice'!A22:J22)=0,"",'Invoice'!C22)</x:f>
      </x:c>
      <x:c r="C22" s="58" t="str">
        <x:f>IF(COUNTA('Invoice'!A22:J22)=0,"",'Invoice'!K22)</x:f>
      </x:c>
      <x:c r="D22" s="58" t="str">
        <x:f>IF(COUNTA('Invoice'!A22:J22)=0,"",SUMPRODUCT(--('PO'!$J$7:$J$106=C22)))</x:f>
      </x:c>
      <x:c r="E22" s="58" t="str">
        <x:f>IF(COUNTA('Invoice'!A22:J22)=0,"",SUMPRODUCT(--('Invoice'!$K$7:$K$106=C22)))</x:f>
      </x:c>
      <x:c r="F22" s="86" t="str">
        <x:f>IF(COUNTA('Invoice'!A22:J22)=0,"",IF(D22=1,_xlfn.XLOOKUP(C22,'PO'!$J$7:$J$106,'PO'!$D$7:$D$106,"",0),""))</x:f>
      </x:c>
      <x:c r="G22" s="86" t="str">
        <x:f>IF(COUNTA('Invoice'!A22:J22)=0,"",'Invoice'!E22)</x:f>
      </x:c>
      <x:c r="H22" s="58" t="str">
        <x:f>IF(COUNTA('Invoice'!A22:J22)=0,"",IF(D22=1,_xlfn.XLOOKUP(C22,'PO'!$J$7:$J$106,'PO'!$E$7:$E$106,"",0),""))</x:f>
      </x:c>
      <x:c r="I22" s="58" t="str">
        <x:f>IF(COUNTA('Invoice'!A22:J22)=0,"",'Invoice'!F22)</x:f>
      </x:c>
      <x:c r="J22" s="82" t="str">
        <x:f>IF(COUNTA('Invoice'!A22:J22)=0,"",IF(D22=1,_xlfn.XLOOKUP(C22,'PO'!$J$7:$J$106,'PO'!$F$7:$F$106,"",0),""))</x:f>
      </x:c>
      <x:c r="K22" s="82" t="str">
        <x:f>IF(COUNTA('Invoice'!A22:J22)=0,"",'Invoice'!G22)</x:f>
      </x:c>
      <x:c r="L22" s="86" t="str">
        <x:f>IF(COUNTA('Invoice'!A22:J22)=0,"",IF(NOT(AND(D22=1,E22=1)),"",IF('Invoice'!M22&lt;&gt;"READY","",IF(_xlfn.XLOOKUP(C22,'PO'!$J$7:$J$106,'PO'!$L$7:$L$106,"",0)&lt;&gt;"READY","",IF(UPPER(TRIM(H22))&lt;&gt;UPPER(TRIM(I22)),"",G22-F22)))))</x:f>
      </x:c>
      <x:c r="M22" s="82" t="str">
        <x:f>IF(COUNTA('Invoice'!A22:J22)=0,"",IF(NOT(AND(D22=1,E22=1)),"",IF('Invoice'!M22&lt;&gt;"READY","",IF(_xlfn.XLOOKUP(C22,'PO'!$J$7:$J$106,'PO'!$L$7:$L$106,"",0)&lt;&gt;"READY","",IF(UPPER(TRIM(H22))&lt;&gt;UPPER(TRIM(I22)),"",K22-J22)))))</x:f>
      </x:c>
      <x:c r="N22" s="82" t="str">
        <x:f>IF(COUNTA('Invoice'!A22:J22)=0,"",IF(NOT(AND(D22=1,E22=1)),"",IF('Invoice'!M22&lt;&gt;"READY","",IF(_xlfn.XLOOKUP(C22,'PO'!$J$7:$J$106,'PO'!$L$7:$L$106,"",0)&lt;&gt;"READY","",IF(UPPER(TRIM(H22))&lt;&gt;UPPER(TRIM(I22)),"",'Invoice'!I22-_xlfn.XLOOKUP(C22,'PO'!$J$7:$J$106,'PO'!$H$7:$H$106,"",0))))))</x:f>
      </x:c>
      <x:c r="O22" s="58" t="str">
        <x:f>IF(COUNTA('Invoice'!A22:J22)=0,"",IF('Invoice'!M22&lt;&gt;"READY",'Invoice'!M22,IF(D22=0,"NO PO MATCH",IF(OR(D22&gt;1,E22&gt;1),"PAIRING REVIEW",IF(_xlfn.XLOOKUP(C22,'PO'!$J$7:$J$106,'PO'!$L$7:$L$106,"",0)&lt;&gt;"READY",_xlfn.XLOOKUP(C22,'PO'!$J$7:$J$106,'PO'!$L$7:$L$106,"",0),IF(UPPER(TRIM(H22))&lt;&gt;UPPER(TRIM(I22)),"UNIT REVIEW",IF(OR(L22&lt;&gt;0,ABS(M22)&gt;'Start'!$B$11),"DIFFERENCE","NO FLAG - REVIEW REQUIRED")))))))</x:f>
      </x:c>
      <x:c r="P22" s="58" t="str">
        <x:f>IF(COUNTA('Invoice'!A22:J22)=0,"",'Invoice'!J22)</x:f>
      </x:c>
      <x:c r="Q22" s="58" t="str">
        <x:f>IF(COUNTA('Invoice'!A22:J22)=0,"",IF(D22=1,_xlfn.XLOOKUP(C22,'PO'!$J$7:$J$106,'PO'!$I$7:$I$106,"",0),""))</x:f>
      </x:c>
      <x:c r="R22" s="88"/>
      <x:c r="S22" s="100"/>
    </x:row>
    <x:row r="23" ht="34" customHeight="1">
      <x:c r="A23" s="58" t="str">
        <x:f>IF(COUNTA('Invoice'!A23:J23)=0,"",IF('Invoice'!A23="","(missing ID)",'Invoice'!A23))</x:f>
      </x:c>
      <x:c r="B23" s="58" t="str">
        <x:f>IF(COUNTA('Invoice'!A23:J23)=0,"",'Invoice'!C23)</x:f>
      </x:c>
      <x:c r="C23" s="58" t="str">
        <x:f>IF(COUNTA('Invoice'!A23:J23)=0,"",'Invoice'!K23)</x:f>
      </x:c>
      <x:c r="D23" s="58" t="str">
        <x:f>IF(COUNTA('Invoice'!A23:J23)=0,"",SUMPRODUCT(--('PO'!$J$7:$J$106=C23)))</x:f>
      </x:c>
      <x:c r="E23" s="58" t="str">
        <x:f>IF(COUNTA('Invoice'!A23:J23)=0,"",SUMPRODUCT(--('Invoice'!$K$7:$K$106=C23)))</x:f>
      </x:c>
      <x:c r="F23" s="86" t="str">
        <x:f>IF(COUNTA('Invoice'!A23:J23)=0,"",IF(D23=1,_xlfn.XLOOKUP(C23,'PO'!$J$7:$J$106,'PO'!$D$7:$D$106,"",0),""))</x:f>
      </x:c>
      <x:c r="G23" s="86" t="str">
        <x:f>IF(COUNTA('Invoice'!A23:J23)=0,"",'Invoice'!E23)</x:f>
      </x:c>
      <x:c r="H23" s="58" t="str">
        <x:f>IF(COUNTA('Invoice'!A23:J23)=0,"",IF(D23=1,_xlfn.XLOOKUP(C23,'PO'!$J$7:$J$106,'PO'!$E$7:$E$106,"",0),""))</x:f>
      </x:c>
      <x:c r="I23" s="58" t="str">
        <x:f>IF(COUNTA('Invoice'!A23:J23)=0,"",'Invoice'!F23)</x:f>
      </x:c>
      <x:c r="J23" s="82" t="str">
        <x:f>IF(COUNTA('Invoice'!A23:J23)=0,"",IF(D23=1,_xlfn.XLOOKUP(C23,'PO'!$J$7:$J$106,'PO'!$F$7:$F$106,"",0),""))</x:f>
      </x:c>
      <x:c r="K23" s="82" t="str">
        <x:f>IF(COUNTA('Invoice'!A23:J23)=0,"",'Invoice'!G23)</x:f>
      </x:c>
      <x:c r="L23" s="86" t="str">
        <x:f>IF(COUNTA('Invoice'!A23:J23)=0,"",IF(NOT(AND(D23=1,E23=1)),"",IF('Invoice'!M23&lt;&gt;"READY","",IF(_xlfn.XLOOKUP(C23,'PO'!$J$7:$J$106,'PO'!$L$7:$L$106,"",0)&lt;&gt;"READY","",IF(UPPER(TRIM(H23))&lt;&gt;UPPER(TRIM(I23)),"",G23-F23)))))</x:f>
      </x:c>
      <x:c r="M23" s="82" t="str">
        <x:f>IF(COUNTA('Invoice'!A23:J23)=0,"",IF(NOT(AND(D23=1,E23=1)),"",IF('Invoice'!M23&lt;&gt;"READY","",IF(_xlfn.XLOOKUP(C23,'PO'!$J$7:$J$106,'PO'!$L$7:$L$106,"",0)&lt;&gt;"READY","",IF(UPPER(TRIM(H23))&lt;&gt;UPPER(TRIM(I23)),"",K23-J23)))))</x:f>
      </x:c>
      <x:c r="N23" s="82" t="str">
        <x:f>IF(COUNTA('Invoice'!A23:J23)=0,"",IF(NOT(AND(D23=1,E23=1)),"",IF('Invoice'!M23&lt;&gt;"READY","",IF(_xlfn.XLOOKUP(C23,'PO'!$J$7:$J$106,'PO'!$L$7:$L$106,"",0)&lt;&gt;"READY","",IF(UPPER(TRIM(H23))&lt;&gt;UPPER(TRIM(I23)),"",'Invoice'!I23-_xlfn.XLOOKUP(C23,'PO'!$J$7:$J$106,'PO'!$H$7:$H$106,"",0))))))</x:f>
      </x:c>
      <x:c r="O23" s="58" t="str">
        <x:f>IF(COUNTA('Invoice'!A23:J23)=0,"",IF('Invoice'!M23&lt;&gt;"READY",'Invoice'!M23,IF(D23=0,"NO PO MATCH",IF(OR(D23&gt;1,E23&gt;1),"PAIRING REVIEW",IF(_xlfn.XLOOKUP(C23,'PO'!$J$7:$J$106,'PO'!$L$7:$L$106,"",0)&lt;&gt;"READY",_xlfn.XLOOKUP(C23,'PO'!$J$7:$J$106,'PO'!$L$7:$L$106,"",0),IF(UPPER(TRIM(H23))&lt;&gt;UPPER(TRIM(I23)),"UNIT REVIEW",IF(OR(L23&lt;&gt;0,ABS(M23)&gt;'Start'!$B$11),"DIFFERENCE","NO FLAG - REVIEW REQUIRED")))))))</x:f>
      </x:c>
      <x:c r="P23" s="58" t="str">
        <x:f>IF(COUNTA('Invoice'!A23:J23)=0,"",'Invoice'!J23)</x:f>
      </x:c>
      <x:c r="Q23" s="58" t="str">
        <x:f>IF(COUNTA('Invoice'!A23:J23)=0,"",IF(D23=1,_xlfn.XLOOKUP(C23,'PO'!$J$7:$J$106,'PO'!$I$7:$I$106,"",0),""))</x:f>
      </x:c>
      <x:c r="R23" s="88"/>
      <x:c r="S23" s="100"/>
    </x:row>
    <x:row r="24" ht="34" customHeight="1">
      <x:c r="A24" s="58" t="str">
        <x:f>IF(COUNTA('Invoice'!A24:J24)=0,"",IF('Invoice'!A24="","(missing ID)",'Invoice'!A24))</x:f>
      </x:c>
      <x:c r="B24" s="58" t="str">
        <x:f>IF(COUNTA('Invoice'!A24:J24)=0,"",'Invoice'!C24)</x:f>
      </x:c>
      <x:c r="C24" s="58" t="str">
        <x:f>IF(COUNTA('Invoice'!A24:J24)=0,"",'Invoice'!K24)</x:f>
      </x:c>
      <x:c r="D24" s="58" t="str">
        <x:f>IF(COUNTA('Invoice'!A24:J24)=0,"",SUMPRODUCT(--('PO'!$J$7:$J$106=C24)))</x:f>
      </x:c>
      <x:c r="E24" s="58" t="str">
        <x:f>IF(COUNTA('Invoice'!A24:J24)=0,"",SUMPRODUCT(--('Invoice'!$K$7:$K$106=C24)))</x:f>
      </x:c>
      <x:c r="F24" s="86" t="str">
        <x:f>IF(COUNTA('Invoice'!A24:J24)=0,"",IF(D24=1,_xlfn.XLOOKUP(C24,'PO'!$J$7:$J$106,'PO'!$D$7:$D$106,"",0),""))</x:f>
      </x:c>
      <x:c r="G24" s="86" t="str">
        <x:f>IF(COUNTA('Invoice'!A24:J24)=0,"",'Invoice'!E24)</x:f>
      </x:c>
      <x:c r="H24" s="58" t="str">
        <x:f>IF(COUNTA('Invoice'!A24:J24)=0,"",IF(D24=1,_xlfn.XLOOKUP(C24,'PO'!$J$7:$J$106,'PO'!$E$7:$E$106,"",0),""))</x:f>
      </x:c>
      <x:c r="I24" s="58" t="str">
        <x:f>IF(COUNTA('Invoice'!A24:J24)=0,"",'Invoice'!F24)</x:f>
      </x:c>
      <x:c r="J24" s="82" t="str">
        <x:f>IF(COUNTA('Invoice'!A24:J24)=0,"",IF(D24=1,_xlfn.XLOOKUP(C24,'PO'!$J$7:$J$106,'PO'!$F$7:$F$106,"",0),""))</x:f>
      </x:c>
      <x:c r="K24" s="82" t="str">
        <x:f>IF(COUNTA('Invoice'!A24:J24)=0,"",'Invoice'!G24)</x:f>
      </x:c>
      <x:c r="L24" s="86" t="str">
        <x:f>IF(COUNTA('Invoice'!A24:J24)=0,"",IF(NOT(AND(D24=1,E24=1)),"",IF('Invoice'!M24&lt;&gt;"READY","",IF(_xlfn.XLOOKUP(C24,'PO'!$J$7:$J$106,'PO'!$L$7:$L$106,"",0)&lt;&gt;"READY","",IF(UPPER(TRIM(H24))&lt;&gt;UPPER(TRIM(I24)),"",G24-F24)))))</x:f>
      </x:c>
      <x:c r="M24" s="82" t="str">
        <x:f>IF(COUNTA('Invoice'!A24:J24)=0,"",IF(NOT(AND(D24=1,E24=1)),"",IF('Invoice'!M24&lt;&gt;"READY","",IF(_xlfn.XLOOKUP(C24,'PO'!$J$7:$J$106,'PO'!$L$7:$L$106,"",0)&lt;&gt;"READY","",IF(UPPER(TRIM(H24))&lt;&gt;UPPER(TRIM(I24)),"",K24-J24)))))</x:f>
      </x:c>
      <x:c r="N24" s="82" t="str">
        <x:f>IF(COUNTA('Invoice'!A24:J24)=0,"",IF(NOT(AND(D24=1,E24=1)),"",IF('Invoice'!M24&lt;&gt;"READY","",IF(_xlfn.XLOOKUP(C24,'PO'!$J$7:$J$106,'PO'!$L$7:$L$106,"",0)&lt;&gt;"READY","",IF(UPPER(TRIM(H24))&lt;&gt;UPPER(TRIM(I24)),"",'Invoice'!I24-_xlfn.XLOOKUP(C24,'PO'!$J$7:$J$106,'PO'!$H$7:$H$106,"",0))))))</x:f>
      </x:c>
      <x:c r="O24" s="58" t="str">
        <x:f>IF(COUNTA('Invoice'!A24:J24)=0,"",IF('Invoice'!M24&lt;&gt;"READY",'Invoice'!M24,IF(D24=0,"NO PO MATCH",IF(OR(D24&gt;1,E24&gt;1),"PAIRING REVIEW",IF(_xlfn.XLOOKUP(C24,'PO'!$J$7:$J$106,'PO'!$L$7:$L$106,"",0)&lt;&gt;"READY",_xlfn.XLOOKUP(C24,'PO'!$J$7:$J$106,'PO'!$L$7:$L$106,"",0),IF(UPPER(TRIM(H24))&lt;&gt;UPPER(TRIM(I24)),"UNIT REVIEW",IF(OR(L24&lt;&gt;0,ABS(M24)&gt;'Start'!$B$11),"DIFFERENCE","NO FLAG - REVIEW REQUIRED")))))))</x:f>
      </x:c>
      <x:c r="P24" s="58" t="str">
        <x:f>IF(COUNTA('Invoice'!A24:J24)=0,"",'Invoice'!J24)</x:f>
      </x:c>
      <x:c r="Q24" s="58" t="str">
        <x:f>IF(COUNTA('Invoice'!A24:J24)=0,"",IF(D24=1,_xlfn.XLOOKUP(C24,'PO'!$J$7:$J$106,'PO'!$I$7:$I$106,"",0),""))</x:f>
      </x:c>
      <x:c r="R24" s="88"/>
      <x:c r="S24" s="100"/>
    </x:row>
    <x:row r="25" ht="34" customHeight="1">
      <x:c r="A25" s="58" t="str">
        <x:f>IF(COUNTA('Invoice'!A25:J25)=0,"",IF('Invoice'!A25="","(missing ID)",'Invoice'!A25))</x:f>
      </x:c>
      <x:c r="B25" s="58" t="str">
        <x:f>IF(COUNTA('Invoice'!A25:J25)=0,"",'Invoice'!C25)</x:f>
      </x:c>
      <x:c r="C25" s="58" t="str">
        <x:f>IF(COUNTA('Invoice'!A25:J25)=0,"",'Invoice'!K25)</x:f>
      </x:c>
      <x:c r="D25" s="58" t="str">
        <x:f>IF(COUNTA('Invoice'!A25:J25)=0,"",SUMPRODUCT(--('PO'!$J$7:$J$106=C25)))</x:f>
      </x:c>
      <x:c r="E25" s="58" t="str">
        <x:f>IF(COUNTA('Invoice'!A25:J25)=0,"",SUMPRODUCT(--('Invoice'!$K$7:$K$106=C25)))</x:f>
      </x:c>
      <x:c r="F25" s="86" t="str">
        <x:f>IF(COUNTA('Invoice'!A25:J25)=0,"",IF(D25=1,_xlfn.XLOOKUP(C25,'PO'!$J$7:$J$106,'PO'!$D$7:$D$106,"",0),""))</x:f>
      </x:c>
      <x:c r="G25" s="86" t="str">
        <x:f>IF(COUNTA('Invoice'!A25:J25)=0,"",'Invoice'!E25)</x:f>
      </x:c>
      <x:c r="H25" s="58" t="str">
        <x:f>IF(COUNTA('Invoice'!A25:J25)=0,"",IF(D25=1,_xlfn.XLOOKUP(C25,'PO'!$J$7:$J$106,'PO'!$E$7:$E$106,"",0),""))</x:f>
      </x:c>
      <x:c r="I25" s="58" t="str">
        <x:f>IF(COUNTA('Invoice'!A25:J25)=0,"",'Invoice'!F25)</x:f>
      </x:c>
      <x:c r="J25" s="82" t="str">
        <x:f>IF(COUNTA('Invoice'!A25:J25)=0,"",IF(D25=1,_xlfn.XLOOKUP(C25,'PO'!$J$7:$J$106,'PO'!$F$7:$F$106,"",0),""))</x:f>
      </x:c>
      <x:c r="K25" s="82" t="str">
        <x:f>IF(COUNTA('Invoice'!A25:J25)=0,"",'Invoice'!G25)</x:f>
      </x:c>
      <x:c r="L25" s="86" t="str">
        <x:f>IF(COUNTA('Invoice'!A25:J25)=0,"",IF(NOT(AND(D25=1,E25=1)),"",IF('Invoice'!M25&lt;&gt;"READY","",IF(_xlfn.XLOOKUP(C25,'PO'!$J$7:$J$106,'PO'!$L$7:$L$106,"",0)&lt;&gt;"READY","",IF(UPPER(TRIM(H25))&lt;&gt;UPPER(TRIM(I25)),"",G25-F25)))))</x:f>
      </x:c>
      <x:c r="M25" s="82" t="str">
        <x:f>IF(COUNTA('Invoice'!A25:J25)=0,"",IF(NOT(AND(D25=1,E25=1)),"",IF('Invoice'!M25&lt;&gt;"READY","",IF(_xlfn.XLOOKUP(C25,'PO'!$J$7:$J$106,'PO'!$L$7:$L$106,"",0)&lt;&gt;"READY","",IF(UPPER(TRIM(H25))&lt;&gt;UPPER(TRIM(I25)),"",K25-J25)))))</x:f>
      </x:c>
      <x:c r="N25" s="82" t="str">
        <x:f>IF(COUNTA('Invoice'!A25:J25)=0,"",IF(NOT(AND(D25=1,E25=1)),"",IF('Invoice'!M25&lt;&gt;"READY","",IF(_xlfn.XLOOKUP(C25,'PO'!$J$7:$J$106,'PO'!$L$7:$L$106,"",0)&lt;&gt;"READY","",IF(UPPER(TRIM(H25))&lt;&gt;UPPER(TRIM(I25)),"",'Invoice'!I25-_xlfn.XLOOKUP(C25,'PO'!$J$7:$J$106,'PO'!$H$7:$H$106,"",0))))))</x:f>
      </x:c>
      <x:c r="O25" s="58" t="str">
        <x:f>IF(COUNTA('Invoice'!A25:J25)=0,"",IF('Invoice'!M25&lt;&gt;"READY",'Invoice'!M25,IF(D25=0,"NO PO MATCH",IF(OR(D25&gt;1,E25&gt;1),"PAIRING REVIEW",IF(_xlfn.XLOOKUP(C25,'PO'!$J$7:$J$106,'PO'!$L$7:$L$106,"",0)&lt;&gt;"READY",_xlfn.XLOOKUP(C25,'PO'!$J$7:$J$106,'PO'!$L$7:$L$106,"",0),IF(UPPER(TRIM(H25))&lt;&gt;UPPER(TRIM(I25)),"UNIT REVIEW",IF(OR(L25&lt;&gt;0,ABS(M25)&gt;'Start'!$B$11),"DIFFERENCE","NO FLAG - REVIEW REQUIRED")))))))</x:f>
      </x:c>
      <x:c r="P25" s="58" t="str">
        <x:f>IF(COUNTA('Invoice'!A25:J25)=0,"",'Invoice'!J25)</x:f>
      </x:c>
      <x:c r="Q25" s="58" t="str">
        <x:f>IF(COUNTA('Invoice'!A25:J25)=0,"",IF(D25=1,_xlfn.XLOOKUP(C25,'PO'!$J$7:$J$106,'PO'!$I$7:$I$106,"",0),""))</x:f>
      </x:c>
      <x:c r="R25" s="88"/>
      <x:c r="S25" s="100"/>
    </x:row>
    <x:row r="26" ht="34" customHeight="1">
      <x:c r="A26" s="58" t="str">
        <x:f>IF(COUNTA('Invoice'!A26:J26)=0,"",IF('Invoice'!A26="","(missing ID)",'Invoice'!A26))</x:f>
      </x:c>
      <x:c r="B26" s="58" t="str">
        <x:f>IF(COUNTA('Invoice'!A26:J26)=0,"",'Invoice'!C26)</x:f>
      </x:c>
      <x:c r="C26" s="58" t="str">
        <x:f>IF(COUNTA('Invoice'!A26:J26)=0,"",'Invoice'!K26)</x:f>
      </x:c>
      <x:c r="D26" s="58" t="str">
        <x:f>IF(COUNTA('Invoice'!A26:J26)=0,"",SUMPRODUCT(--('PO'!$J$7:$J$106=C26)))</x:f>
      </x:c>
      <x:c r="E26" s="58" t="str">
        <x:f>IF(COUNTA('Invoice'!A26:J26)=0,"",SUMPRODUCT(--('Invoice'!$K$7:$K$106=C26)))</x:f>
      </x:c>
      <x:c r="F26" s="86" t="str">
        <x:f>IF(COUNTA('Invoice'!A26:J26)=0,"",IF(D26=1,_xlfn.XLOOKUP(C26,'PO'!$J$7:$J$106,'PO'!$D$7:$D$106,"",0),""))</x:f>
      </x:c>
      <x:c r="G26" s="86" t="str">
        <x:f>IF(COUNTA('Invoice'!A26:J26)=0,"",'Invoice'!E26)</x:f>
      </x:c>
      <x:c r="H26" s="58" t="str">
        <x:f>IF(COUNTA('Invoice'!A26:J26)=0,"",IF(D26=1,_xlfn.XLOOKUP(C26,'PO'!$J$7:$J$106,'PO'!$E$7:$E$106,"",0),""))</x:f>
      </x:c>
      <x:c r="I26" s="58" t="str">
        <x:f>IF(COUNTA('Invoice'!A26:J26)=0,"",'Invoice'!F26)</x:f>
      </x:c>
      <x:c r="J26" s="82" t="str">
        <x:f>IF(COUNTA('Invoice'!A26:J26)=0,"",IF(D26=1,_xlfn.XLOOKUP(C26,'PO'!$J$7:$J$106,'PO'!$F$7:$F$106,"",0),""))</x:f>
      </x:c>
      <x:c r="K26" s="82" t="str">
        <x:f>IF(COUNTA('Invoice'!A26:J26)=0,"",'Invoice'!G26)</x:f>
      </x:c>
      <x:c r="L26" s="86" t="str">
        <x:f>IF(COUNTA('Invoice'!A26:J26)=0,"",IF(NOT(AND(D26=1,E26=1)),"",IF('Invoice'!M26&lt;&gt;"READY","",IF(_xlfn.XLOOKUP(C26,'PO'!$J$7:$J$106,'PO'!$L$7:$L$106,"",0)&lt;&gt;"READY","",IF(UPPER(TRIM(H26))&lt;&gt;UPPER(TRIM(I26)),"",G26-F26)))))</x:f>
      </x:c>
      <x:c r="M26" s="82" t="str">
        <x:f>IF(COUNTA('Invoice'!A26:J26)=0,"",IF(NOT(AND(D26=1,E26=1)),"",IF('Invoice'!M26&lt;&gt;"READY","",IF(_xlfn.XLOOKUP(C26,'PO'!$J$7:$J$106,'PO'!$L$7:$L$106,"",0)&lt;&gt;"READY","",IF(UPPER(TRIM(H26))&lt;&gt;UPPER(TRIM(I26)),"",K26-J26)))))</x:f>
      </x:c>
      <x:c r="N26" s="82" t="str">
        <x:f>IF(COUNTA('Invoice'!A26:J26)=0,"",IF(NOT(AND(D26=1,E26=1)),"",IF('Invoice'!M26&lt;&gt;"READY","",IF(_xlfn.XLOOKUP(C26,'PO'!$J$7:$J$106,'PO'!$L$7:$L$106,"",0)&lt;&gt;"READY","",IF(UPPER(TRIM(H26))&lt;&gt;UPPER(TRIM(I26)),"",'Invoice'!I26-_xlfn.XLOOKUP(C26,'PO'!$J$7:$J$106,'PO'!$H$7:$H$106,"",0))))))</x:f>
      </x:c>
      <x:c r="O26" s="58" t="str">
        <x:f>IF(COUNTA('Invoice'!A26:J26)=0,"",IF('Invoice'!M26&lt;&gt;"READY",'Invoice'!M26,IF(D26=0,"NO PO MATCH",IF(OR(D26&gt;1,E26&gt;1),"PAIRING REVIEW",IF(_xlfn.XLOOKUP(C26,'PO'!$J$7:$J$106,'PO'!$L$7:$L$106,"",0)&lt;&gt;"READY",_xlfn.XLOOKUP(C26,'PO'!$J$7:$J$106,'PO'!$L$7:$L$106,"",0),IF(UPPER(TRIM(H26))&lt;&gt;UPPER(TRIM(I26)),"UNIT REVIEW",IF(OR(L26&lt;&gt;0,ABS(M26)&gt;'Start'!$B$11),"DIFFERENCE","NO FLAG - REVIEW REQUIRED")))))))</x:f>
      </x:c>
      <x:c r="P26" s="58" t="str">
        <x:f>IF(COUNTA('Invoice'!A26:J26)=0,"",'Invoice'!J26)</x:f>
      </x:c>
      <x:c r="Q26" s="58" t="str">
        <x:f>IF(COUNTA('Invoice'!A26:J26)=0,"",IF(D26=1,_xlfn.XLOOKUP(C26,'PO'!$J$7:$J$106,'PO'!$I$7:$I$106,"",0),""))</x:f>
      </x:c>
      <x:c r="R26" s="88"/>
      <x:c r="S26" s="100"/>
    </x:row>
    <x:row r="27" ht="34" customHeight="1">
      <x:c r="A27" s="58" t="str">
        <x:f>IF(COUNTA('Invoice'!A27:J27)=0,"",IF('Invoice'!A27="","(missing ID)",'Invoice'!A27))</x:f>
      </x:c>
      <x:c r="B27" s="58" t="str">
        <x:f>IF(COUNTA('Invoice'!A27:J27)=0,"",'Invoice'!C27)</x:f>
      </x:c>
      <x:c r="C27" s="58" t="str">
        <x:f>IF(COUNTA('Invoice'!A27:J27)=0,"",'Invoice'!K27)</x:f>
      </x:c>
      <x:c r="D27" s="58" t="str">
        <x:f>IF(COUNTA('Invoice'!A27:J27)=0,"",SUMPRODUCT(--('PO'!$J$7:$J$106=C27)))</x:f>
      </x:c>
      <x:c r="E27" s="58" t="str">
        <x:f>IF(COUNTA('Invoice'!A27:J27)=0,"",SUMPRODUCT(--('Invoice'!$K$7:$K$106=C27)))</x:f>
      </x:c>
      <x:c r="F27" s="86" t="str">
        <x:f>IF(COUNTA('Invoice'!A27:J27)=0,"",IF(D27=1,_xlfn.XLOOKUP(C27,'PO'!$J$7:$J$106,'PO'!$D$7:$D$106,"",0),""))</x:f>
      </x:c>
      <x:c r="G27" s="86" t="str">
        <x:f>IF(COUNTA('Invoice'!A27:J27)=0,"",'Invoice'!E27)</x:f>
      </x:c>
      <x:c r="H27" s="58" t="str">
        <x:f>IF(COUNTA('Invoice'!A27:J27)=0,"",IF(D27=1,_xlfn.XLOOKUP(C27,'PO'!$J$7:$J$106,'PO'!$E$7:$E$106,"",0),""))</x:f>
      </x:c>
      <x:c r="I27" s="58" t="str">
        <x:f>IF(COUNTA('Invoice'!A27:J27)=0,"",'Invoice'!F27)</x:f>
      </x:c>
      <x:c r="J27" s="82" t="str">
        <x:f>IF(COUNTA('Invoice'!A27:J27)=0,"",IF(D27=1,_xlfn.XLOOKUP(C27,'PO'!$J$7:$J$106,'PO'!$F$7:$F$106,"",0),""))</x:f>
      </x:c>
      <x:c r="K27" s="82" t="str">
        <x:f>IF(COUNTA('Invoice'!A27:J27)=0,"",'Invoice'!G27)</x:f>
      </x:c>
      <x:c r="L27" s="86" t="str">
        <x:f>IF(COUNTA('Invoice'!A27:J27)=0,"",IF(NOT(AND(D27=1,E27=1)),"",IF('Invoice'!M27&lt;&gt;"READY","",IF(_xlfn.XLOOKUP(C27,'PO'!$J$7:$J$106,'PO'!$L$7:$L$106,"",0)&lt;&gt;"READY","",IF(UPPER(TRIM(H27))&lt;&gt;UPPER(TRIM(I27)),"",G27-F27)))))</x:f>
      </x:c>
      <x:c r="M27" s="82" t="str">
        <x:f>IF(COUNTA('Invoice'!A27:J27)=0,"",IF(NOT(AND(D27=1,E27=1)),"",IF('Invoice'!M27&lt;&gt;"READY","",IF(_xlfn.XLOOKUP(C27,'PO'!$J$7:$J$106,'PO'!$L$7:$L$106,"",0)&lt;&gt;"READY","",IF(UPPER(TRIM(H27))&lt;&gt;UPPER(TRIM(I27)),"",K27-J27)))))</x:f>
      </x:c>
      <x:c r="N27" s="82" t="str">
        <x:f>IF(COUNTA('Invoice'!A27:J27)=0,"",IF(NOT(AND(D27=1,E27=1)),"",IF('Invoice'!M27&lt;&gt;"READY","",IF(_xlfn.XLOOKUP(C27,'PO'!$J$7:$J$106,'PO'!$L$7:$L$106,"",0)&lt;&gt;"READY","",IF(UPPER(TRIM(H27))&lt;&gt;UPPER(TRIM(I27)),"",'Invoice'!I27-_xlfn.XLOOKUP(C27,'PO'!$J$7:$J$106,'PO'!$H$7:$H$106,"",0))))))</x:f>
      </x:c>
      <x:c r="O27" s="58" t="str">
        <x:f>IF(COUNTA('Invoice'!A27:J27)=0,"",IF('Invoice'!M27&lt;&gt;"READY",'Invoice'!M27,IF(D27=0,"NO PO MATCH",IF(OR(D27&gt;1,E27&gt;1),"PAIRING REVIEW",IF(_xlfn.XLOOKUP(C27,'PO'!$J$7:$J$106,'PO'!$L$7:$L$106,"",0)&lt;&gt;"READY",_xlfn.XLOOKUP(C27,'PO'!$J$7:$J$106,'PO'!$L$7:$L$106,"",0),IF(UPPER(TRIM(H27))&lt;&gt;UPPER(TRIM(I27)),"UNIT REVIEW",IF(OR(L27&lt;&gt;0,ABS(M27)&gt;'Start'!$B$11),"DIFFERENCE","NO FLAG - REVIEW REQUIRED")))))))</x:f>
      </x:c>
      <x:c r="P27" s="58" t="str">
        <x:f>IF(COUNTA('Invoice'!A27:J27)=0,"",'Invoice'!J27)</x:f>
      </x:c>
      <x:c r="Q27" s="58" t="str">
        <x:f>IF(COUNTA('Invoice'!A27:J27)=0,"",IF(D27=1,_xlfn.XLOOKUP(C27,'PO'!$J$7:$J$106,'PO'!$I$7:$I$106,"",0),""))</x:f>
      </x:c>
      <x:c r="R27" s="88"/>
      <x:c r="S27" s="100"/>
    </x:row>
    <x:row r="28" ht="34" customHeight="1">
      <x:c r="A28" s="58" t="str">
        <x:f>IF(COUNTA('Invoice'!A28:J28)=0,"",IF('Invoice'!A28="","(missing ID)",'Invoice'!A28))</x:f>
      </x:c>
      <x:c r="B28" s="58" t="str">
        <x:f>IF(COUNTA('Invoice'!A28:J28)=0,"",'Invoice'!C28)</x:f>
      </x:c>
      <x:c r="C28" s="58" t="str">
        <x:f>IF(COUNTA('Invoice'!A28:J28)=0,"",'Invoice'!K28)</x:f>
      </x:c>
      <x:c r="D28" s="58" t="str">
        <x:f>IF(COUNTA('Invoice'!A28:J28)=0,"",SUMPRODUCT(--('PO'!$J$7:$J$106=C28)))</x:f>
      </x:c>
      <x:c r="E28" s="58" t="str">
        <x:f>IF(COUNTA('Invoice'!A28:J28)=0,"",SUMPRODUCT(--('Invoice'!$K$7:$K$106=C28)))</x:f>
      </x:c>
      <x:c r="F28" s="86" t="str">
        <x:f>IF(COUNTA('Invoice'!A28:J28)=0,"",IF(D28=1,_xlfn.XLOOKUP(C28,'PO'!$J$7:$J$106,'PO'!$D$7:$D$106,"",0),""))</x:f>
      </x:c>
      <x:c r="G28" s="86" t="str">
        <x:f>IF(COUNTA('Invoice'!A28:J28)=0,"",'Invoice'!E28)</x:f>
      </x:c>
      <x:c r="H28" s="58" t="str">
        <x:f>IF(COUNTA('Invoice'!A28:J28)=0,"",IF(D28=1,_xlfn.XLOOKUP(C28,'PO'!$J$7:$J$106,'PO'!$E$7:$E$106,"",0),""))</x:f>
      </x:c>
      <x:c r="I28" s="58" t="str">
        <x:f>IF(COUNTA('Invoice'!A28:J28)=0,"",'Invoice'!F28)</x:f>
      </x:c>
      <x:c r="J28" s="82" t="str">
        <x:f>IF(COUNTA('Invoice'!A28:J28)=0,"",IF(D28=1,_xlfn.XLOOKUP(C28,'PO'!$J$7:$J$106,'PO'!$F$7:$F$106,"",0),""))</x:f>
      </x:c>
      <x:c r="K28" s="82" t="str">
        <x:f>IF(COUNTA('Invoice'!A28:J28)=0,"",'Invoice'!G28)</x:f>
      </x:c>
      <x:c r="L28" s="86" t="str">
        <x:f>IF(COUNTA('Invoice'!A28:J28)=0,"",IF(NOT(AND(D28=1,E28=1)),"",IF('Invoice'!M28&lt;&gt;"READY","",IF(_xlfn.XLOOKUP(C28,'PO'!$J$7:$J$106,'PO'!$L$7:$L$106,"",0)&lt;&gt;"READY","",IF(UPPER(TRIM(H28))&lt;&gt;UPPER(TRIM(I28)),"",G28-F28)))))</x:f>
      </x:c>
      <x:c r="M28" s="82" t="str">
        <x:f>IF(COUNTA('Invoice'!A28:J28)=0,"",IF(NOT(AND(D28=1,E28=1)),"",IF('Invoice'!M28&lt;&gt;"READY","",IF(_xlfn.XLOOKUP(C28,'PO'!$J$7:$J$106,'PO'!$L$7:$L$106,"",0)&lt;&gt;"READY","",IF(UPPER(TRIM(H28))&lt;&gt;UPPER(TRIM(I28)),"",K28-J28)))))</x:f>
      </x:c>
      <x:c r="N28" s="82" t="str">
        <x:f>IF(COUNTA('Invoice'!A28:J28)=0,"",IF(NOT(AND(D28=1,E28=1)),"",IF('Invoice'!M28&lt;&gt;"READY","",IF(_xlfn.XLOOKUP(C28,'PO'!$J$7:$J$106,'PO'!$L$7:$L$106,"",0)&lt;&gt;"READY","",IF(UPPER(TRIM(H28))&lt;&gt;UPPER(TRIM(I28)),"",'Invoice'!I28-_xlfn.XLOOKUP(C28,'PO'!$J$7:$J$106,'PO'!$H$7:$H$106,"",0))))))</x:f>
      </x:c>
      <x:c r="O28" s="58" t="str">
        <x:f>IF(COUNTA('Invoice'!A28:J28)=0,"",IF('Invoice'!M28&lt;&gt;"READY",'Invoice'!M28,IF(D28=0,"NO PO MATCH",IF(OR(D28&gt;1,E28&gt;1),"PAIRING REVIEW",IF(_xlfn.XLOOKUP(C28,'PO'!$J$7:$J$106,'PO'!$L$7:$L$106,"",0)&lt;&gt;"READY",_xlfn.XLOOKUP(C28,'PO'!$J$7:$J$106,'PO'!$L$7:$L$106,"",0),IF(UPPER(TRIM(H28))&lt;&gt;UPPER(TRIM(I28)),"UNIT REVIEW",IF(OR(L28&lt;&gt;0,ABS(M28)&gt;'Start'!$B$11),"DIFFERENCE","NO FLAG - REVIEW REQUIRED")))))))</x:f>
      </x:c>
      <x:c r="P28" s="58" t="str">
        <x:f>IF(COUNTA('Invoice'!A28:J28)=0,"",'Invoice'!J28)</x:f>
      </x:c>
      <x:c r="Q28" s="58" t="str">
        <x:f>IF(COUNTA('Invoice'!A28:J28)=0,"",IF(D28=1,_xlfn.XLOOKUP(C28,'PO'!$J$7:$J$106,'PO'!$I$7:$I$106,"",0),""))</x:f>
      </x:c>
      <x:c r="R28" s="88"/>
      <x:c r="S28" s="100"/>
    </x:row>
    <x:row r="29" ht="34" customHeight="1">
      <x:c r="A29" s="58" t="str">
        <x:f>IF(COUNTA('Invoice'!A29:J29)=0,"",IF('Invoice'!A29="","(missing ID)",'Invoice'!A29))</x:f>
      </x:c>
      <x:c r="B29" s="58" t="str">
        <x:f>IF(COUNTA('Invoice'!A29:J29)=0,"",'Invoice'!C29)</x:f>
      </x:c>
      <x:c r="C29" s="58" t="str">
        <x:f>IF(COUNTA('Invoice'!A29:J29)=0,"",'Invoice'!K29)</x:f>
      </x:c>
      <x:c r="D29" s="58" t="str">
        <x:f>IF(COUNTA('Invoice'!A29:J29)=0,"",SUMPRODUCT(--('PO'!$J$7:$J$106=C29)))</x:f>
      </x:c>
      <x:c r="E29" s="58" t="str">
        <x:f>IF(COUNTA('Invoice'!A29:J29)=0,"",SUMPRODUCT(--('Invoice'!$K$7:$K$106=C29)))</x:f>
      </x:c>
      <x:c r="F29" s="86" t="str">
        <x:f>IF(COUNTA('Invoice'!A29:J29)=0,"",IF(D29=1,_xlfn.XLOOKUP(C29,'PO'!$J$7:$J$106,'PO'!$D$7:$D$106,"",0),""))</x:f>
      </x:c>
      <x:c r="G29" s="86" t="str">
        <x:f>IF(COUNTA('Invoice'!A29:J29)=0,"",'Invoice'!E29)</x:f>
      </x:c>
      <x:c r="H29" s="58" t="str">
        <x:f>IF(COUNTA('Invoice'!A29:J29)=0,"",IF(D29=1,_xlfn.XLOOKUP(C29,'PO'!$J$7:$J$106,'PO'!$E$7:$E$106,"",0),""))</x:f>
      </x:c>
      <x:c r="I29" s="58" t="str">
        <x:f>IF(COUNTA('Invoice'!A29:J29)=0,"",'Invoice'!F29)</x:f>
      </x:c>
      <x:c r="J29" s="82" t="str">
        <x:f>IF(COUNTA('Invoice'!A29:J29)=0,"",IF(D29=1,_xlfn.XLOOKUP(C29,'PO'!$J$7:$J$106,'PO'!$F$7:$F$106,"",0),""))</x:f>
      </x:c>
      <x:c r="K29" s="82" t="str">
        <x:f>IF(COUNTA('Invoice'!A29:J29)=0,"",'Invoice'!G29)</x:f>
      </x:c>
      <x:c r="L29" s="86" t="str">
        <x:f>IF(COUNTA('Invoice'!A29:J29)=0,"",IF(NOT(AND(D29=1,E29=1)),"",IF('Invoice'!M29&lt;&gt;"READY","",IF(_xlfn.XLOOKUP(C29,'PO'!$J$7:$J$106,'PO'!$L$7:$L$106,"",0)&lt;&gt;"READY","",IF(UPPER(TRIM(H29))&lt;&gt;UPPER(TRIM(I29)),"",G29-F29)))))</x:f>
      </x:c>
      <x:c r="M29" s="82" t="str">
        <x:f>IF(COUNTA('Invoice'!A29:J29)=0,"",IF(NOT(AND(D29=1,E29=1)),"",IF('Invoice'!M29&lt;&gt;"READY","",IF(_xlfn.XLOOKUP(C29,'PO'!$J$7:$J$106,'PO'!$L$7:$L$106,"",0)&lt;&gt;"READY","",IF(UPPER(TRIM(H29))&lt;&gt;UPPER(TRIM(I29)),"",K29-J29)))))</x:f>
      </x:c>
      <x:c r="N29" s="82" t="str">
        <x:f>IF(COUNTA('Invoice'!A29:J29)=0,"",IF(NOT(AND(D29=1,E29=1)),"",IF('Invoice'!M29&lt;&gt;"READY","",IF(_xlfn.XLOOKUP(C29,'PO'!$J$7:$J$106,'PO'!$L$7:$L$106,"",0)&lt;&gt;"READY","",IF(UPPER(TRIM(H29))&lt;&gt;UPPER(TRIM(I29)),"",'Invoice'!I29-_xlfn.XLOOKUP(C29,'PO'!$J$7:$J$106,'PO'!$H$7:$H$106,"",0))))))</x:f>
      </x:c>
      <x:c r="O29" s="58" t="str">
        <x:f>IF(COUNTA('Invoice'!A29:J29)=0,"",IF('Invoice'!M29&lt;&gt;"READY",'Invoice'!M29,IF(D29=0,"NO PO MATCH",IF(OR(D29&gt;1,E29&gt;1),"PAIRING REVIEW",IF(_xlfn.XLOOKUP(C29,'PO'!$J$7:$J$106,'PO'!$L$7:$L$106,"",0)&lt;&gt;"READY",_xlfn.XLOOKUP(C29,'PO'!$J$7:$J$106,'PO'!$L$7:$L$106,"",0),IF(UPPER(TRIM(H29))&lt;&gt;UPPER(TRIM(I29)),"UNIT REVIEW",IF(OR(L29&lt;&gt;0,ABS(M29)&gt;'Start'!$B$11),"DIFFERENCE","NO FLAG - REVIEW REQUIRED")))))))</x:f>
      </x:c>
      <x:c r="P29" s="58" t="str">
        <x:f>IF(COUNTA('Invoice'!A29:J29)=0,"",'Invoice'!J29)</x:f>
      </x:c>
      <x:c r="Q29" s="58" t="str">
        <x:f>IF(COUNTA('Invoice'!A29:J29)=0,"",IF(D29=1,_xlfn.XLOOKUP(C29,'PO'!$J$7:$J$106,'PO'!$I$7:$I$106,"",0),""))</x:f>
      </x:c>
      <x:c r="R29" s="88"/>
      <x:c r="S29" s="100"/>
    </x:row>
    <x:row r="30" ht="34" customHeight="1">
      <x:c r="A30" s="58" t="str">
        <x:f>IF(COUNTA('Invoice'!A30:J30)=0,"",IF('Invoice'!A30="","(missing ID)",'Invoice'!A30))</x:f>
      </x:c>
      <x:c r="B30" s="58" t="str">
        <x:f>IF(COUNTA('Invoice'!A30:J30)=0,"",'Invoice'!C30)</x:f>
      </x:c>
      <x:c r="C30" s="58" t="str">
        <x:f>IF(COUNTA('Invoice'!A30:J30)=0,"",'Invoice'!K30)</x:f>
      </x:c>
      <x:c r="D30" s="58" t="str">
        <x:f>IF(COUNTA('Invoice'!A30:J30)=0,"",SUMPRODUCT(--('PO'!$J$7:$J$106=C30)))</x:f>
      </x:c>
      <x:c r="E30" s="58" t="str">
        <x:f>IF(COUNTA('Invoice'!A30:J30)=0,"",SUMPRODUCT(--('Invoice'!$K$7:$K$106=C30)))</x:f>
      </x:c>
      <x:c r="F30" s="86" t="str">
        <x:f>IF(COUNTA('Invoice'!A30:J30)=0,"",IF(D30=1,_xlfn.XLOOKUP(C30,'PO'!$J$7:$J$106,'PO'!$D$7:$D$106,"",0),""))</x:f>
      </x:c>
      <x:c r="G30" s="86" t="str">
        <x:f>IF(COUNTA('Invoice'!A30:J30)=0,"",'Invoice'!E30)</x:f>
      </x:c>
      <x:c r="H30" s="58" t="str">
        <x:f>IF(COUNTA('Invoice'!A30:J30)=0,"",IF(D30=1,_xlfn.XLOOKUP(C30,'PO'!$J$7:$J$106,'PO'!$E$7:$E$106,"",0),""))</x:f>
      </x:c>
      <x:c r="I30" s="58" t="str">
        <x:f>IF(COUNTA('Invoice'!A30:J30)=0,"",'Invoice'!F30)</x:f>
      </x:c>
      <x:c r="J30" s="82" t="str">
        <x:f>IF(COUNTA('Invoice'!A30:J30)=0,"",IF(D30=1,_xlfn.XLOOKUP(C30,'PO'!$J$7:$J$106,'PO'!$F$7:$F$106,"",0),""))</x:f>
      </x:c>
      <x:c r="K30" s="82" t="str">
        <x:f>IF(COUNTA('Invoice'!A30:J30)=0,"",'Invoice'!G30)</x:f>
      </x:c>
      <x:c r="L30" s="86" t="str">
        <x:f>IF(COUNTA('Invoice'!A30:J30)=0,"",IF(NOT(AND(D30=1,E30=1)),"",IF('Invoice'!M30&lt;&gt;"READY","",IF(_xlfn.XLOOKUP(C30,'PO'!$J$7:$J$106,'PO'!$L$7:$L$106,"",0)&lt;&gt;"READY","",IF(UPPER(TRIM(H30))&lt;&gt;UPPER(TRIM(I30)),"",G30-F30)))))</x:f>
      </x:c>
      <x:c r="M30" s="82" t="str">
        <x:f>IF(COUNTA('Invoice'!A30:J30)=0,"",IF(NOT(AND(D30=1,E30=1)),"",IF('Invoice'!M30&lt;&gt;"READY","",IF(_xlfn.XLOOKUP(C30,'PO'!$J$7:$J$106,'PO'!$L$7:$L$106,"",0)&lt;&gt;"READY","",IF(UPPER(TRIM(H30))&lt;&gt;UPPER(TRIM(I30)),"",K30-J30)))))</x:f>
      </x:c>
      <x:c r="N30" s="82" t="str">
        <x:f>IF(COUNTA('Invoice'!A30:J30)=0,"",IF(NOT(AND(D30=1,E30=1)),"",IF('Invoice'!M30&lt;&gt;"READY","",IF(_xlfn.XLOOKUP(C30,'PO'!$J$7:$J$106,'PO'!$L$7:$L$106,"",0)&lt;&gt;"READY","",IF(UPPER(TRIM(H30))&lt;&gt;UPPER(TRIM(I30)),"",'Invoice'!I30-_xlfn.XLOOKUP(C30,'PO'!$J$7:$J$106,'PO'!$H$7:$H$106,"",0))))))</x:f>
      </x:c>
      <x:c r="O30" s="58" t="str">
        <x:f>IF(COUNTA('Invoice'!A30:J30)=0,"",IF('Invoice'!M30&lt;&gt;"READY",'Invoice'!M30,IF(D30=0,"NO PO MATCH",IF(OR(D30&gt;1,E30&gt;1),"PAIRING REVIEW",IF(_xlfn.XLOOKUP(C30,'PO'!$J$7:$J$106,'PO'!$L$7:$L$106,"",0)&lt;&gt;"READY",_xlfn.XLOOKUP(C30,'PO'!$J$7:$J$106,'PO'!$L$7:$L$106,"",0),IF(UPPER(TRIM(H30))&lt;&gt;UPPER(TRIM(I30)),"UNIT REVIEW",IF(OR(L30&lt;&gt;0,ABS(M30)&gt;'Start'!$B$11),"DIFFERENCE","NO FLAG - REVIEW REQUIRED")))))))</x:f>
      </x:c>
      <x:c r="P30" s="58" t="str">
        <x:f>IF(COUNTA('Invoice'!A30:J30)=0,"",'Invoice'!J30)</x:f>
      </x:c>
      <x:c r="Q30" s="58" t="str">
        <x:f>IF(COUNTA('Invoice'!A30:J30)=0,"",IF(D30=1,_xlfn.XLOOKUP(C30,'PO'!$J$7:$J$106,'PO'!$I$7:$I$106,"",0),""))</x:f>
      </x:c>
      <x:c r="R30" s="88"/>
      <x:c r="S30" s="100"/>
    </x:row>
    <x:row r="31" ht="34" customHeight="1">
      <x:c r="A31" s="58" t="str">
        <x:f>IF(COUNTA('Invoice'!A31:J31)=0,"",IF('Invoice'!A31="","(missing ID)",'Invoice'!A31))</x:f>
      </x:c>
      <x:c r="B31" s="58" t="str">
        <x:f>IF(COUNTA('Invoice'!A31:J31)=0,"",'Invoice'!C31)</x:f>
      </x:c>
      <x:c r="C31" s="58" t="str">
        <x:f>IF(COUNTA('Invoice'!A31:J31)=0,"",'Invoice'!K31)</x:f>
      </x:c>
      <x:c r="D31" s="58" t="str">
        <x:f>IF(COUNTA('Invoice'!A31:J31)=0,"",SUMPRODUCT(--('PO'!$J$7:$J$106=C31)))</x:f>
      </x:c>
      <x:c r="E31" s="58" t="str">
        <x:f>IF(COUNTA('Invoice'!A31:J31)=0,"",SUMPRODUCT(--('Invoice'!$K$7:$K$106=C31)))</x:f>
      </x:c>
      <x:c r="F31" s="86" t="str">
        <x:f>IF(COUNTA('Invoice'!A31:J31)=0,"",IF(D31=1,_xlfn.XLOOKUP(C31,'PO'!$J$7:$J$106,'PO'!$D$7:$D$106,"",0),""))</x:f>
      </x:c>
      <x:c r="G31" s="86" t="str">
        <x:f>IF(COUNTA('Invoice'!A31:J31)=0,"",'Invoice'!E31)</x:f>
      </x:c>
      <x:c r="H31" s="58" t="str">
        <x:f>IF(COUNTA('Invoice'!A31:J31)=0,"",IF(D31=1,_xlfn.XLOOKUP(C31,'PO'!$J$7:$J$106,'PO'!$E$7:$E$106,"",0),""))</x:f>
      </x:c>
      <x:c r="I31" s="58" t="str">
        <x:f>IF(COUNTA('Invoice'!A31:J31)=0,"",'Invoice'!F31)</x:f>
      </x:c>
      <x:c r="J31" s="82" t="str">
        <x:f>IF(COUNTA('Invoice'!A31:J31)=0,"",IF(D31=1,_xlfn.XLOOKUP(C31,'PO'!$J$7:$J$106,'PO'!$F$7:$F$106,"",0),""))</x:f>
      </x:c>
      <x:c r="K31" s="82" t="str">
        <x:f>IF(COUNTA('Invoice'!A31:J31)=0,"",'Invoice'!G31)</x:f>
      </x:c>
      <x:c r="L31" s="86" t="str">
        <x:f>IF(COUNTA('Invoice'!A31:J31)=0,"",IF(NOT(AND(D31=1,E31=1)),"",IF('Invoice'!M31&lt;&gt;"READY","",IF(_xlfn.XLOOKUP(C31,'PO'!$J$7:$J$106,'PO'!$L$7:$L$106,"",0)&lt;&gt;"READY","",IF(UPPER(TRIM(H31))&lt;&gt;UPPER(TRIM(I31)),"",G31-F31)))))</x:f>
      </x:c>
      <x:c r="M31" s="82" t="str">
        <x:f>IF(COUNTA('Invoice'!A31:J31)=0,"",IF(NOT(AND(D31=1,E31=1)),"",IF('Invoice'!M31&lt;&gt;"READY","",IF(_xlfn.XLOOKUP(C31,'PO'!$J$7:$J$106,'PO'!$L$7:$L$106,"",0)&lt;&gt;"READY","",IF(UPPER(TRIM(H31))&lt;&gt;UPPER(TRIM(I31)),"",K31-J31)))))</x:f>
      </x:c>
      <x:c r="N31" s="82" t="str">
        <x:f>IF(COUNTA('Invoice'!A31:J31)=0,"",IF(NOT(AND(D31=1,E31=1)),"",IF('Invoice'!M31&lt;&gt;"READY","",IF(_xlfn.XLOOKUP(C31,'PO'!$J$7:$J$106,'PO'!$L$7:$L$106,"",0)&lt;&gt;"READY","",IF(UPPER(TRIM(H31))&lt;&gt;UPPER(TRIM(I31)),"",'Invoice'!I31-_xlfn.XLOOKUP(C31,'PO'!$J$7:$J$106,'PO'!$H$7:$H$106,"",0))))))</x:f>
      </x:c>
      <x:c r="O31" s="58" t="str">
        <x:f>IF(COUNTA('Invoice'!A31:J31)=0,"",IF('Invoice'!M31&lt;&gt;"READY",'Invoice'!M31,IF(D31=0,"NO PO MATCH",IF(OR(D31&gt;1,E31&gt;1),"PAIRING REVIEW",IF(_xlfn.XLOOKUP(C31,'PO'!$J$7:$J$106,'PO'!$L$7:$L$106,"",0)&lt;&gt;"READY",_xlfn.XLOOKUP(C31,'PO'!$J$7:$J$106,'PO'!$L$7:$L$106,"",0),IF(UPPER(TRIM(H31))&lt;&gt;UPPER(TRIM(I31)),"UNIT REVIEW",IF(OR(L31&lt;&gt;0,ABS(M31)&gt;'Start'!$B$11),"DIFFERENCE","NO FLAG - REVIEW REQUIRED")))))))</x:f>
      </x:c>
      <x:c r="P31" s="58" t="str">
        <x:f>IF(COUNTA('Invoice'!A31:J31)=0,"",'Invoice'!J31)</x:f>
      </x:c>
      <x:c r="Q31" s="58" t="str">
        <x:f>IF(COUNTA('Invoice'!A31:J31)=0,"",IF(D31=1,_xlfn.XLOOKUP(C31,'PO'!$J$7:$J$106,'PO'!$I$7:$I$106,"",0),""))</x:f>
      </x:c>
      <x:c r="R31" s="88"/>
      <x:c r="S31" s="100"/>
    </x:row>
    <x:row r="32" ht="34" customHeight="1">
      <x:c r="A32" s="58" t="str">
        <x:f>IF(COUNTA('Invoice'!A32:J32)=0,"",IF('Invoice'!A32="","(missing ID)",'Invoice'!A32))</x:f>
      </x:c>
      <x:c r="B32" s="58" t="str">
        <x:f>IF(COUNTA('Invoice'!A32:J32)=0,"",'Invoice'!C32)</x:f>
      </x:c>
      <x:c r="C32" s="58" t="str">
        <x:f>IF(COUNTA('Invoice'!A32:J32)=0,"",'Invoice'!K32)</x:f>
      </x:c>
      <x:c r="D32" s="58" t="str">
        <x:f>IF(COUNTA('Invoice'!A32:J32)=0,"",SUMPRODUCT(--('PO'!$J$7:$J$106=C32)))</x:f>
      </x:c>
      <x:c r="E32" s="58" t="str">
        <x:f>IF(COUNTA('Invoice'!A32:J32)=0,"",SUMPRODUCT(--('Invoice'!$K$7:$K$106=C32)))</x:f>
      </x:c>
      <x:c r="F32" s="86" t="str">
        <x:f>IF(COUNTA('Invoice'!A32:J32)=0,"",IF(D32=1,_xlfn.XLOOKUP(C32,'PO'!$J$7:$J$106,'PO'!$D$7:$D$106,"",0),""))</x:f>
      </x:c>
      <x:c r="G32" s="86" t="str">
        <x:f>IF(COUNTA('Invoice'!A32:J32)=0,"",'Invoice'!E32)</x:f>
      </x:c>
      <x:c r="H32" s="58" t="str">
        <x:f>IF(COUNTA('Invoice'!A32:J32)=0,"",IF(D32=1,_xlfn.XLOOKUP(C32,'PO'!$J$7:$J$106,'PO'!$E$7:$E$106,"",0),""))</x:f>
      </x:c>
      <x:c r="I32" s="58" t="str">
        <x:f>IF(COUNTA('Invoice'!A32:J32)=0,"",'Invoice'!F32)</x:f>
      </x:c>
      <x:c r="J32" s="82" t="str">
        <x:f>IF(COUNTA('Invoice'!A32:J32)=0,"",IF(D32=1,_xlfn.XLOOKUP(C32,'PO'!$J$7:$J$106,'PO'!$F$7:$F$106,"",0),""))</x:f>
      </x:c>
      <x:c r="K32" s="82" t="str">
        <x:f>IF(COUNTA('Invoice'!A32:J32)=0,"",'Invoice'!G32)</x:f>
      </x:c>
      <x:c r="L32" s="86" t="str">
        <x:f>IF(COUNTA('Invoice'!A32:J32)=0,"",IF(NOT(AND(D32=1,E32=1)),"",IF('Invoice'!M32&lt;&gt;"READY","",IF(_xlfn.XLOOKUP(C32,'PO'!$J$7:$J$106,'PO'!$L$7:$L$106,"",0)&lt;&gt;"READY","",IF(UPPER(TRIM(H32))&lt;&gt;UPPER(TRIM(I32)),"",G32-F32)))))</x:f>
      </x:c>
      <x:c r="M32" s="82" t="str">
        <x:f>IF(COUNTA('Invoice'!A32:J32)=0,"",IF(NOT(AND(D32=1,E32=1)),"",IF('Invoice'!M32&lt;&gt;"READY","",IF(_xlfn.XLOOKUP(C32,'PO'!$J$7:$J$106,'PO'!$L$7:$L$106,"",0)&lt;&gt;"READY","",IF(UPPER(TRIM(H32))&lt;&gt;UPPER(TRIM(I32)),"",K32-J32)))))</x:f>
      </x:c>
      <x:c r="N32" s="82" t="str">
        <x:f>IF(COUNTA('Invoice'!A32:J32)=0,"",IF(NOT(AND(D32=1,E32=1)),"",IF('Invoice'!M32&lt;&gt;"READY","",IF(_xlfn.XLOOKUP(C32,'PO'!$J$7:$J$106,'PO'!$L$7:$L$106,"",0)&lt;&gt;"READY","",IF(UPPER(TRIM(H32))&lt;&gt;UPPER(TRIM(I32)),"",'Invoice'!I32-_xlfn.XLOOKUP(C32,'PO'!$J$7:$J$106,'PO'!$H$7:$H$106,"",0))))))</x:f>
      </x:c>
      <x:c r="O32" s="58" t="str">
        <x:f>IF(COUNTA('Invoice'!A32:J32)=0,"",IF('Invoice'!M32&lt;&gt;"READY",'Invoice'!M32,IF(D32=0,"NO PO MATCH",IF(OR(D32&gt;1,E32&gt;1),"PAIRING REVIEW",IF(_xlfn.XLOOKUP(C32,'PO'!$J$7:$J$106,'PO'!$L$7:$L$106,"",0)&lt;&gt;"READY",_xlfn.XLOOKUP(C32,'PO'!$J$7:$J$106,'PO'!$L$7:$L$106,"",0),IF(UPPER(TRIM(H32))&lt;&gt;UPPER(TRIM(I32)),"UNIT REVIEW",IF(OR(L32&lt;&gt;0,ABS(M32)&gt;'Start'!$B$11),"DIFFERENCE","NO FLAG - REVIEW REQUIRED")))))))</x:f>
      </x:c>
      <x:c r="P32" s="58" t="str">
        <x:f>IF(COUNTA('Invoice'!A32:J32)=0,"",'Invoice'!J32)</x:f>
      </x:c>
      <x:c r="Q32" s="58" t="str">
        <x:f>IF(COUNTA('Invoice'!A32:J32)=0,"",IF(D32=1,_xlfn.XLOOKUP(C32,'PO'!$J$7:$J$106,'PO'!$I$7:$I$106,"",0),""))</x:f>
      </x:c>
      <x:c r="R32" s="88"/>
      <x:c r="S32" s="100"/>
    </x:row>
    <x:row r="33" ht="34" customHeight="1">
      <x:c r="A33" s="58" t="str">
        <x:f>IF(COUNTA('Invoice'!A33:J33)=0,"",IF('Invoice'!A33="","(missing ID)",'Invoice'!A33))</x:f>
      </x:c>
      <x:c r="B33" s="58" t="str">
        <x:f>IF(COUNTA('Invoice'!A33:J33)=0,"",'Invoice'!C33)</x:f>
      </x:c>
      <x:c r="C33" s="58" t="str">
        <x:f>IF(COUNTA('Invoice'!A33:J33)=0,"",'Invoice'!K33)</x:f>
      </x:c>
      <x:c r="D33" s="58" t="str">
        <x:f>IF(COUNTA('Invoice'!A33:J33)=0,"",SUMPRODUCT(--('PO'!$J$7:$J$106=C33)))</x:f>
      </x:c>
      <x:c r="E33" s="58" t="str">
        <x:f>IF(COUNTA('Invoice'!A33:J33)=0,"",SUMPRODUCT(--('Invoice'!$K$7:$K$106=C33)))</x:f>
      </x:c>
      <x:c r="F33" s="86" t="str">
        <x:f>IF(COUNTA('Invoice'!A33:J33)=0,"",IF(D33=1,_xlfn.XLOOKUP(C33,'PO'!$J$7:$J$106,'PO'!$D$7:$D$106,"",0),""))</x:f>
      </x:c>
      <x:c r="G33" s="86" t="str">
        <x:f>IF(COUNTA('Invoice'!A33:J33)=0,"",'Invoice'!E33)</x:f>
      </x:c>
      <x:c r="H33" s="58" t="str">
        <x:f>IF(COUNTA('Invoice'!A33:J33)=0,"",IF(D33=1,_xlfn.XLOOKUP(C33,'PO'!$J$7:$J$106,'PO'!$E$7:$E$106,"",0),""))</x:f>
      </x:c>
      <x:c r="I33" s="58" t="str">
        <x:f>IF(COUNTA('Invoice'!A33:J33)=0,"",'Invoice'!F33)</x:f>
      </x:c>
      <x:c r="J33" s="82" t="str">
        <x:f>IF(COUNTA('Invoice'!A33:J33)=0,"",IF(D33=1,_xlfn.XLOOKUP(C33,'PO'!$J$7:$J$106,'PO'!$F$7:$F$106,"",0),""))</x:f>
      </x:c>
      <x:c r="K33" s="82" t="str">
        <x:f>IF(COUNTA('Invoice'!A33:J33)=0,"",'Invoice'!G33)</x:f>
      </x:c>
      <x:c r="L33" s="86" t="str">
        <x:f>IF(COUNTA('Invoice'!A33:J33)=0,"",IF(NOT(AND(D33=1,E33=1)),"",IF('Invoice'!M33&lt;&gt;"READY","",IF(_xlfn.XLOOKUP(C33,'PO'!$J$7:$J$106,'PO'!$L$7:$L$106,"",0)&lt;&gt;"READY","",IF(UPPER(TRIM(H33))&lt;&gt;UPPER(TRIM(I33)),"",G33-F33)))))</x:f>
      </x:c>
      <x:c r="M33" s="82" t="str">
        <x:f>IF(COUNTA('Invoice'!A33:J33)=0,"",IF(NOT(AND(D33=1,E33=1)),"",IF('Invoice'!M33&lt;&gt;"READY","",IF(_xlfn.XLOOKUP(C33,'PO'!$J$7:$J$106,'PO'!$L$7:$L$106,"",0)&lt;&gt;"READY","",IF(UPPER(TRIM(H33))&lt;&gt;UPPER(TRIM(I33)),"",K33-J33)))))</x:f>
      </x:c>
      <x:c r="N33" s="82" t="str">
        <x:f>IF(COUNTA('Invoice'!A33:J33)=0,"",IF(NOT(AND(D33=1,E33=1)),"",IF('Invoice'!M33&lt;&gt;"READY","",IF(_xlfn.XLOOKUP(C33,'PO'!$J$7:$J$106,'PO'!$L$7:$L$106,"",0)&lt;&gt;"READY","",IF(UPPER(TRIM(H33))&lt;&gt;UPPER(TRIM(I33)),"",'Invoice'!I33-_xlfn.XLOOKUP(C33,'PO'!$J$7:$J$106,'PO'!$H$7:$H$106,"",0))))))</x:f>
      </x:c>
      <x:c r="O33" s="58" t="str">
        <x:f>IF(COUNTA('Invoice'!A33:J33)=0,"",IF('Invoice'!M33&lt;&gt;"READY",'Invoice'!M33,IF(D33=0,"NO PO MATCH",IF(OR(D33&gt;1,E33&gt;1),"PAIRING REVIEW",IF(_xlfn.XLOOKUP(C33,'PO'!$J$7:$J$106,'PO'!$L$7:$L$106,"",0)&lt;&gt;"READY",_xlfn.XLOOKUP(C33,'PO'!$J$7:$J$106,'PO'!$L$7:$L$106,"",0),IF(UPPER(TRIM(H33))&lt;&gt;UPPER(TRIM(I33)),"UNIT REVIEW",IF(OR(L33&lt;&gt;0,ABS(M33)&gt;'Start'!$B$11),"DIFFERENCE","NO FLAG - REVIEW REQUIRED")))))))</x:f>
      </x:c>
      <x:c r="P33" s="58" t="str">
        <x:f>IF(COUNTA('Invoice'!A33:J33)=0,"",'Invoice'!J33)</x:f>
      </x:c>
      <x:c r="Q33" s="58" t="str">
        <x:f>IF(COUNTA('Invoice'!A33:J33)=0,"",IF(D33=1,_xlfn.XLOOKUP(C33,'PO'!$J$7:$J$106,'PO'!$I$7:$I$106,"",0),""))</x:f>
      </x:c>
      <x:c r="R33" s="88"/>
      <x:c r="S33" s="100"/>
    </x:row>
    <x:row r="34" ht="34" customHeight="1">
      <x:c r="A34" s="58" t="str">
        <x:f>IF(COUNTA('Invoice'!A34:J34)=0,"",IF('Invoice'!A34="","(missing ID)",'Invoice'!A34))</x:f>
      </x:c>
      <x:c r="B34" s="58" t="str">
        <x:f>IF(COUNTA('Invoice'!A34:J34)=0,"",'Invoice'!C34)</x:f>
      </x:c>
      <x:c r="C34" s="58" t="str">
        <x:f>IF(COUNTA('Invoice'!A34:J34)=0,"",'Invoice'!K34)</x:f>
      </x:c>
      <x:c r="D34" s="58" t="str">
        <x:f>IF(COUNTA('Invoice'!A34:J34)=0,"",SUMPRODUCT(--('PO'!$J$7:$J$106=C34)))</x:f>
      </x:c>
      <x:c r="E34" s="58" t="str">
        <x:f>IF(COUNTA('Invoice'!A34:J34)=0,"",SUMPRODUCT(--('Invoice'!$K$7:$K$106=C34)))</x:f>
      </x:c>
      <x:c r="F34" s="86" t="str">
        <x:f>IF(COUNTA('Invoice'!A34:J34)=0,"",IF(D34=1,_xlfn.XLOOKUP(C34,'PO'!$J$7:$J$106,'PO'!$D$7:$D$106,"",0),""))</x:f>
      </x:c>
      <x:c r="G34" s="86" t="str">
        <x:f>IF(COUNTA('Invoice'!A34:J34)=0,"",'Invoice'!E34)</x:f>
      </x:c>
      <x:c r="H34" s="58" t="str">
        <x:f>IF(COUNTA('Invoice'!A34:J34)=0,"",IF(D34=1,_xlfn.XLOOKUP(C34,'PO'!$J$7:$J$106,'PO'!$E$7:$E$106,"",0),""))</x:f>
      </x:c>
      <x:c r="I34" s="58" t="str">
        <x:f>IF(COUNTA('Invoice'!A34:J34)=0,"",'Invoice'!F34)</x:f>
      </x:c>
      <x:c r="J34" s="82" t="str">
        <x:f>IF(COUNTA('Invoice'!A34:J34)=0,"",IF(D34=1,_xlfn.XLOOKUP(C34,'PO'!$J$7:$J$106,'PO'!$F$7:$F$106,"",0),""))</x:f>
      </x:c>
      <x:c r="K34" s="82" t="str">
        <x:f>IF(COUNTA('Invoice'!A34:J34)=0,"",'Invoice'!G34)</x:f>
      </x:c>
      <x:c r="L34" s="86" t="str">
        <x:f>IF(COUNTA('Invoice'!A34:J34)=0,"",IF(NOT(AND(D34=1,E34=1)),"",IF('Invoice'!M34&lt;&gt;"READY","",IF(_xlfn.XLOOKUP(C34,'PO'!$J$7:$J$106,'PO'!$L$7:$L$106,"",0)&lt;&gt;"READY","",IF(UPPER(TRIM(H34))&lt;&gt;UPPER(TRIM(I34)),"",G34-F34)))))</x:f>
      </x:c>
      <x:c r="M34" s="82" t="str">
        <x:f>IF(COUNTA('Invoice'!A34:J34)=0,"",IF(NOT(AND(D34=1,E34=1)),"",IF('Invoice'!M34&lt;&gt;"READY","",IF(_xlfn.XLOOKUP(C34,'PO'!$J$7:$J$106,'PO'!$L$7:$L$106,"",0)&lt;&gt;"READY","",IF(UPPER(TRIM(H34))&lt;&gt;UPPER(TRIM(I34)),"",K34-J34)))))</x:f>
      </x:c>
      <x:c r="N34" s="82" t="str">
        <x:f>IF(COUNTA('Invoice'!A34:J34)=0,"",IF(NOT(AND(D34=1,E34=1)),"",IF('Invoice'!M34&lt;&gt;"READY","",IF(_xlfn.XLOOKUP(C34,'PO'!$J$7:$J$106,'PO'!$L$7:$L$106,"",0)&lt;&gt;"READY","",IF(UPPER(TRIM(H34))&lt;&gt;UPPER(TRIM(I34)),"",'Invoice'!I34-_xlfn.XLOOKUP(C34,'PO'!$J$7:$J$106,'PO'!$H$7:$H$106,"",0))))))</x:f>
      </x:c>
      <x:c r="O34" s="58" t="str">
        <x:f>IF(COUNTA('Invoice'!A34:J34)=0,"",IF('Invoice'!M34&lt;&gt;"READY",'Invoice'!M34,IF(D34=0,"NO PO MATCH",IF(OR(D34&gt;1,E34&gt;1),"PAIRING REVIEW",IF(_xlfn.XLOOKUP(C34,'PO'!$J$7:$J$106,'PO'!$L$7:$L$106,"",0)&lt;&gt;"READY",_xlfn.XLOOKUP(C34,'PO'!$J$7:$J$106,'PO'!$L$7:$L$106,"",0),IF(UPPER(TRIM(H34))&lt;&gt;UPPER(TRIM(I34)),"UNIT REVIEW",IF(OR(L34&lt;&gt;0,ABS(M34)&gt;'Start'!$B$11),"DIFFERENCE","NO FLAG - REVIEW REQUIRED")))))))</x:f>
      </x:c>
      <x:c r="P34" s="58" t="str">
        <x:f>IF(COUNTA('Invoice'!A34:J34)=0,"",'Invoice'!J34)</x:f>
      </x:c>
      <x:c r="Q34" s="58" t="str">
        <x:f>IF(COUNTA('Invoice'!A34:J34)=0,"",IF(D34=1,_xlfn.XLOOKUP(C34,'PO'!$J$7:$J$106,'PO'!$I$7:$I$106,"",0),""))</x:f>
      </x:c>
      <x:c r="R34" s="88"/>
      <x:c r="S34" s="100"/>
    </x:row>
    <x:row r="35" ht="34" customHeight="1">
      <x:c r="A35" s="58" t="str">
        <x:f>IF(COUNTA('Invoice'!A35:J35)=0,"",IF('Invoice'!A35="","(missing ID)",'Invoice'!A35))</x:f>
      </x:c>
      <x:c r="B35" s="58" t="str">
        <x:f>IF(COUNTA('Invoice'!A35:J35)=0,"",'Invoice'!C35)</x:f>
      </x:c>
      <x:c r="C35" s="58" t="str">
        <x:f>IF(COUNTA('Invoice'!A35:J35)=0,"",'Invoice'!K35)</x:f>
      </x:c>
      <x:c r="D35" s="58" t="str">
        <x:f>IF(COUNTA('Invoice'!A35:J35)=0,"",SUMPRODUCT(--('PO'!$J$7:$J$106=C35)))</x:f>
      </x:c>
      <x:c r="E35" s="58" t="str">
        <x:f>IF(COUNTA('Invoice'!A35:J35)=0,"",SUMPRODUCT(--('Invoice'!$K$7:$K$106=C35)))</x:f>
      </x:c>
      <x:c r="F35" s="86" t="str">
        <x:f>IF(COUNTA('Invoice'!A35:J35)=0,"",IF(D35=1,_xlfn.XLOOKUP(C35,'PO'!$J$7:$J$106,'PO'!$D$7:$D$106,"",0),""))</x:f>
      </x:c>
      <x:c r="G35" s="86" t="str">
        <x:f>IF(COUNTA('Invoice'!A35:J35)=0,"",'Invoice'!E35)</x:f>
      </x:c>
      <x:c r="H35" s="58" t="str">
        <x:f>IF(COUNTA('Invoice'!A35:J35)=0,"",IF(D35=1,_xlfn.XLOOKUP(C35,'PO'!$J$7:$J$106,'PO'!$E$7:$E$106,"",0),""))</x:f>
      </x:c>
      <x:c r="I35" s="58" t="str">
        <x:f>IF(COUNTA('Invoice'!A35:J35)=0,"",'Invoice'!F35)</x:f>
      </x:c>
      <x:c r="J35" s="82" t="str">
        <x:f>IF(COUNTA('Invoice'!A35:J35)=0,"",IF(D35=1,_xlfn.XLOOKUP(C35,'PO'!$J$7:$J$106,'PO'!$F$7:$F$106,"",0),""))</x:f>
      </x:c>
      <x:c r="K35" s="82" t="str">
        <x:f>IF(COUNTA('Invoice'!A35:J35)=0,"",'Invoice'!G35)</x:f>
      </x:c>
      <x:c r="L35" s="86" t="str">
        <x:f>IF(COUNTA('Invoice'!A35:J35)=0,"",IF(NOT(AND(D35=1,E35=1)),"",IF('Invoice'!M35&lt;&gt;"READY","",IF(_xlfn.XLOOKUP(C35,'PO'!$J$7:$J$106,'PO'!$L$7:$L$106,"",0)&lt;&gt;"READY","",IF(UPPER(TRIM(H35))&lt;&gt;UPPER(TRIM(I35)),"",G35-F35)))))</x:f>
      </x:c>
      <x:c r="M35" s="82" t="str">
        <x:f>IF(COUNTA('Invoice'!A35:J35)=0,"",IF(NOT(AND(D35=1,E35=1)),"",IF('Invoice'!M35&lt;&gt;"READY","",IF(_xlfn.XLOOKUP(C35,'PO'!$J$7:$J$106,'PO'!$L$7:$L$106,"",0)&lt;&gt;"READY","",IF(UPPER(TRIM(H35))&lt;&gt;UPPER(TRIM(I35)),"",K35-J35)))))</x:f>
      </x:c>
      <x:c r="N35" s="82" t="str">
        <x:f>IF(COUNTA('Invoice'!A35:J35)=0,"",IF(NOT(AND(D35=1,E35=1)),"",IF('Invoice'!M35&lt;&gt;"READY","",IF(_xlfn.XLOOKUP(C35,'PO'!$J$7:$J$106,'PO'!$L$7:$L$106,"",0)&lt;&gt;"READY","",IF(UPPER(TRIM(H35))&lt;&gt;UPPER(TRIM(I35)),"",'Invoice'!I35-_xlfn.XLOOKUP(C35,'PO'!$J$7:$J$106,'PO'!$H$7:$H$106,"",0))))))</x:f>
      </x:c>
      <x:c r="O35" s="58" t="str">
        <x:f>IF(COUNTA('Invoice'!A35:J35)=0,"",IF('Invoice'!M35&lt;&gt;"READY",'Invoice'!M35,IF(D35=0,"NO PO MATCH",IF(OR(D35&gt;1,E35&gt;1),"PAIRING REVIEW",IF(_xlfn.XLOOKUP(C35,'PO'!$J$7:$J$106,'PO'!$L$7:$L$106,"",0)&lt;&gt;"READY",_xlfn.XLOOKUP(C35,'PO'!$J$7:$J$106,'PO'!$L$7:$L$106,"",0),IF(UPPER(TRIM(H35))&lt;&gt;UPPER(TRIM(I35)),"UNIT REVIEW",IF(OR(L35&lt;&gt;0,ABS(M35)&gt;'Start'!$B$11),"DIFFERENCE","NO FLAG - REVIEW REQUIRED")))))))</x:f>
      </x:c>
      <x:c r="P35" s="58" t="str">
        <x:f>IF(COUNTA('Invoice'!A35:J35)=0,"",'Invoice'!J35)</x:f>
      </x:c>
      <x:c r="Q35" s="58" t="str">
        <x:f>IF(COUNTA('Invoice'!A35:J35)=0,"",IF(D35=1,_xlfn.XLOOKUP(C35,'PO'!$J$7:$J$106,'PO'!$I$7:$I$106,"",0),""))</x:f>
      </x:c>
      <x:c r="R35" s="88"/>
      <x:c r="S35" s="100"/>
    </x:row>
    <x:row r="36" ht="34" customHeight="1">
      <x:c r="A36" s="58" t="str">
        <x:f>IF(COUNTA('Invoice'!A36:J36)=0,"",IF('Invoice'!A36="","(missing ID)",'Invoice'!A36))</x:f>
      </x:c>
      <x:c r="B36" s="58" t="str">
        <x:f>IF(COUNTA('Invoice'!A36:J36)=0,"",'Invoice'!C36)</x:f>
      </x:c>
      <x:c r="C36" s="58" t="str">
        <x:f>IF(COUNTA('Invoice'!A36:J36)=0,"",'Invoice'!K36)</x:f>
      </x:c>
      <x:c r="D36" s="58" t="str">
        <x:f>IF(COUNTA('Invoice'!A36:J36)=0,"",SUMPRODUCT(--('PO'!$J$7:$J$106=C36)))</x:f>
      </x:c>
      <x:c r="E36" s="58" t="str">
        <x:f>IF(COUNTA('Invoice'!A36:J36)=0,"",SUMPRODUCT(--('Invoice'!$K$7:$K$106=C36)))</x:f>
      </x:c>
      <x:c r="F36" s="86" t="str">
        <x:f>IF(COUNTA('Invoice'!A36:J36)=0,"",IF(D36=1,_xlfn.XLOOKUP(C36,'PO'!$J$7:$J$106,'PO'!$D$7:$D$106,"",0),""))</x:f>
      </x:c>
      <x:c r="G36" s="86" t="str">
        <x:f>IF(COUNTA('Invoice'!A36:J36)=0,"",'Invoice'!E36)</x:f>
      </x:c>
      <x:c r="H36" s="58" t="str">
        <x:f>IF(COUNTA('Invoice'!A36:J36)=0,"",IF(D36=1,_xlfn.XLOOKUP(C36,'PO'!$J$7:$J$106,'PO'!$E$7:$E$106,"",0),""))</x:f>
      </x:c>
      <x:c r="I36" s="58" t="str">
        <x:f>IF(COUNTA('Invoice'!A36:J36)=0,"",'Invoice'!F36)</x:f>
      </x:c>
      <x:c r="J36" s="82" t="str">
        <x:f>IF(COUNTA('Invoice'!A36:J36)=0,"",IF(D36=1,_xlfn.XLOOKUP(C36,'PO'!$J$7:$J$106,'PO'!$F$7:$F$106,"",0),""))</x:f>
      </x:c>
      <x:c r="K36" s="82" t="str">
        <x:f>IF(COUNTA('Invoice'!A36:J36)=0,"",'Invoice'!G36)</x:f>
      </x:c>
      <x:c r="L36" s="86" t="str">
        <x:f>IF(COUNTA('Invoice'!A36:J36)=0,"",IF(NOT(AND(D36=1,E36=1)),"",IF('Invoice'!M36&lt;&gt;"READY","",IF(_xlfn.XLOOKUP(C36,'PO'!$J$7:$J$106,'PO'!$L$7:$L$106,"",0)&lt;&gt;"READY","",IF(UPPER(TRIM(H36))&lt;&gt;UPPER(TRIM(I36)),"",G36-F36)))))</x:f>
      </x:c>
      <x:c r="M36" s="82" t="str">
        <x:f>IF(COUNTA('Invoice'!A36:J36)=0,"",IF(NOT(AND(D36=1,E36=1)),"",IF('Invoice'!M36&lt;&gt;"READY","",IF(_xlfn.XLOOKUP(C36,'PO'!$J$7:$J$106,'PO'!$L$7:$L$106,"",0)&lt;&gt;"READY","",IF(UPPER(TRIM(H36))&lt;&gt;UPPER(TRIM(I36)),"",K36-J36)))))</x:f>
      </x:c>
      <x:c r="N36" s="82" t="str">
        <x:f>IF(COUNTA('Invoice'!A36:J36)=0,"",IF(NOT(AND(D36=1,E36=1)),"",IF('Invoice'!M36&lt;&gt;"READY","",IF(_xlfn.XLOOKUP(C36,'PO'!$J$7:$J$106,'PO'!$L$7:$L$106,"",0)&lt;&gt;"READY","",IF(UPPER(TRIM(H36))&lt;&gt;UPPER(TRIM(I36)),"",'Invoice'!I36-_xlfn.XLOOKUP(C36,'PO'!$J$7:$J$106,'PO'!$H$7:$H$106,"",0))))))</x:f>
      </x:c>
      <x:c r="O36" s="58" t="str">
        <x:f>IF(COUNTA('Invoice'!A36:J36)=0,"",IF('Invoice'!M36&lt;&gt;"READY",'Invoice'!M36,IF(D36=0,"NO PO MATCH",IF(OR(D36&gt;1,E36&gt;1),"PAIRING REVIEW",IF(_xlfn.XLOOKUP(C36,'PO'!$J$7:$J$106,'PO'!$L$7:$L$106,"",0)&lt;&gt;"READY",_xlfn.XLOOKUP(C36,'PO'!$J$7:$J$106,'PO'!$L$7:$L$106,"",0),IF(UPPER(TRIM(H36))&lt;&gt;UPPER(TRIM(I36)),"UNIT REVIEW",IF(OR(L36&lt;&gt;0,ABS(M36)&gt;'Start'!$B$11),"DIFFERENCE","NO FLAG - REVIEW REQUIRED")))))))</x:f>
      </x:c>
      <x:c r="P36" s="58" t="str">
        <x:f>IF(COUNTA('Invoice'!A36:J36)=0,"",'Invoice'!J36)</x:f>
      </x:c>
      <x:c r="Q36" s="58" t="str">
        <x:f>IF(COUNTA('Invoice'!A36:J36)=0,"",IF(D36=1,_xlfn.XLOOKUP(C36,'PO'!$J$7:$J$106,'PO'!$I$7:$I$106,"",0),""))</x:f>
      </x:c>
      <x:c r="R36" s="88"/>
      <x:c r="S36" s="100"/>
    </x:row>
    <x:row r="37" ht="34" customHeight="1">
      <x:c r="A37" s="58" t="str">
        <x:f>IF(COUNTA('Invoice'!A37:J37)=0,"",IF('Invoice'!A37="","(missing ID)",'Invoice'!A37))</x:f>
      </x:c>
      <x:c r="B37" s="58" t="str">
        <x:f>IF(COUNTA('Invoice'!A37:J37)=0,"",'Invoice'!C37)</x:f>
      </x:c>
      <x:c r="C37" s="58" t="str">
        <x:f>IF(COUNTA('Invoice'!A37:J37)=0,"",'Invoice'!K37)</x:f>
      </x:c>
      <x:c r="D37" s="58" t="str">
        <x:f>IF(COUNTA('Invoice'!A37:J37)=0,"",SUMPRODUCT(--('PO'!$J$7:$J$106=C37)))</x:f>
      </x:c>
      <x:c r="E37" s="58" t="str">
        <x:f>IF(COUNTA('Invoice'!A37:J37)=0,"",SUMPRODUCT(--('Invoice'!$K$7:$K$106=C37)))</x:f>
      </x:c>
      <x:c r="F37" s="86" t="str">
        <x:f>IF(COUNTA('Invoice'!A37:J37)=0,"",IF(D37=1,_xlfn.XLOOKUP(C37,'PO'!$J$7:$J$106,'PO'!$D$7:$D$106,"",0),""))</x:f>
      </x:c>
      <x:c r="G37" s="86" t="str">
        <x:f>IF(COUNTA('Invoice'!A37:J37)=0,"",'Invoice'!E37)</x:f>
      </x:c>
      <x:c r="H37" s="58" t="str">
        <x:f>IF(COUNTA('Invoice'!A37:J37)=0,"",IF(D37=1,_xlfn.XLOOKUP(C37,'PO'!$J$7:$J$106,'PO'!$E$7:$E$106,"",0),""))</x:f>
      </x:c>
      <x:c r="I37" s="58" t="str">
        <x:f>IF(COUNTA('Invoice'!A37:J37)=0,"",'Invoice'!F37)</x:f>
      </x:c>
      <x:c r="J37" s="82" t="str">
        <x:f>IF(COUNTA('Invoice'!A37:J37)=0,"",IF(D37=1,_xlfn.XLOOKUP(C37,'PO'!$J$7:$J$106,'PO'!$F$7:$F$106,"",0),""))</x:f>
      </x:c>
      <x:c r="K37" s="82" t="str">
        <x:f>IF(COUNTA('Invoice'!A37:J37)=0,"",'Invoice'!G37)</x:f>
      </x:c>
      <x:c r="L37" s="86" t="str">
        <x:f>IF(COUNTA('Invoice'!A37:J37)=0,"",IF(NOT(AND(D37=1,E37=1)),"",IF('Invoice'!M37&lt;&gt;"READY","",IF(_xlfn.XLOOKUP(C37,'PO'!$J$7:$J$106,'PO'!$L$7:$L$106,"",0)&lt;&gt;"READY","",IF(UPPER(TRIM(H37))&lt;&gt;UPPER(TRIM(I37)),"",G37-F37)))))</x:f>
      </x:c>
      <x:c r="M37" s="82" t="str">
        <x:f>IF(COUNTA('Invoice'!A37:J37)=0,"",IF(NOT(AND(D37=1,E37=1)),"",IF('Invoice'!M37&lt;&gt;"READY","",IF(_xlfn.XLOOKUP(C37,'PO'!$J$7:$J$106,'PO'!$L$7:$L$106,"",0)&lt;&gt;"READY","",IF(UPPER(TRIM(H37))&lt;&gt;UPPER(TRIM(I37)),"",K37-J37)))))</x:f>
      </x:c>
      <x:c r="N37" s="82" t="str">
        <x:f>IF(COUNTA('Invoice'!A37:J37)=0,"",IF(NOT(AND(D37=1,E37=1)),"",IF('Invoice'!M37&lt;&gt;"READY","",IF(_xlfn.XLOOKUP(C37,'PO'!$J$7:$J$106,'PO'!$L$7:$L$106,"",0)&lt;&gt;"READY","",IF(UPPER(TRIM(H37))&lt;&gt;UPPER(TRIM(I37)),"",'Invoice'!I37-_xlfn.XLOOKUP(C37,'PO'!$J$7:$J$106,'PO'!$H$7:$H$106,"",0))))))</x:f>
      </x:c>
      <x:c r="O37" s="58" t="str">
        <x:f>IF(COUNTA('Invoice'!A37:J37)=0,"",IF('Invoice'!M37&lt;&gt;"READY",'Invoice'!M37,IF(D37=0,"NO PO MATCH",IF(OR(D37&gt;1,E37&gt;1),"PAIRING REVIEW",IF(_xlfn.XLOOKUP(C37,'PO'!$J$7:$J$106,'PO'!$L$7:$L$106,"",0)&lt;&gt;"READY",_xlfn.XLOOKUP(C37,'PO'!$J$7:$J$106,'PO'!$L$7:$L$106,"",0),IF(UPPER(TRIM(H37))&lt;&gt;UPPER(TRIM(I37)),"UNIT REVIEW",IF(OR(L37&lt;&gt;0,ABS(M37)&gt;'Start'!$B$11),"DIFFERENCE","NO FLAG - REVIEW REQUIRED")))))))</x:f>
      </x:c>
      <x:c r="P37" s="58" t="str">
        <x:f>IF(COUNTA('Invoice'!A37:J37)=0,"",'Invoice'!J37)</x:f>
      </x:c>
      <x:c r="Q37" s="58" t="str">
        <x:f>IF(COUNTA('Invoice'!A37:J37)=0,"",IF(D37=1,_xlfn.XLOOKUP(C37,'PO'!$J$7:$J$106,'PO'!$I$7:$I$106,"",0),""))</x:f>
      </x:c>
      <x:c r="R37" s="88"/>
      <x:c r="S37" s="100"/>
    </x:row>
    <x:row r="38" ht="34" customHeight="1">
      <x:c r="A38" s="58" t="str">
        <x:f>IF(COUNTA('Invoice'!A38:J38)=0,"",IF('Invoice'!A38="","(missing ID)",'Invoice'!A38))</x:f>
      </x:c>
      <x:c r="B38" s="58" t="str">
        <x:f>IF(COUNTA('Invoice'!A38:J38)=0,"",'Invoice'!C38)</x:f>
      </x:c>
      <x:c r="C38" s="58" t="str">
        <x:f>IF(COUNTA('Invoice'!A38:J38)=0,"",'Invoice'!K38)</x:f>
      </x:c>
      <x:c r="D38" s="58" t="str">
        <x:f>IF(COUNTA('Invoice'!A38:J38)=0,"",SUMPRODUCT(--('PO'!$J$7:$J$106=C38)))</x:f>
      </x:c>
      <x:c r="E38" s="58" t="str">
        <x:f>IF(COUNTA('Invoice'!A38:J38)=0,"",SUMPRODUCT(--('Invoice'!$K$7:$K$106=C38)))</x:f>
      </x:c>
      <x:c r="F38" s="86" t="str">
        <x:f>IF(COUNTA('Invoice'!A38:J38)=0,"",IF(D38=1,_xlfn.XLOOKUP(C38,'PO'!$J$7:$J$106,'PO'!$D$7:$D$106,"",0),""))</x:f>
      </x:c>
      <x:c r="G38" s="86" t="str">
        <x:f>IF(COUNTA('Invoice'!A38:J38)=0,"",'Invoice'!E38)</x:f>
      </x:c>
      <x:c r="H38" s="58" t="str">
        <x:f>IF(COUNTA('Invoice'!A38:J38)=0,"",IF(D38=1,_xlfn.XLOOKUP(C38,'PO'!$J$7:$J$106,'PO'!$E$7:$E$106,"",0),""))</x:f>
      </x:c>
      <x:c r="I38" s="58" t="str">
        <x:f>IF(COUNTA('Invoice'!A38:J38)=0,"",'Invoice'!F38)</x:f>
      </x:c>
      <x:c r="J38" s="82" t="str">
        <x:f>IF(COUNTA('Invoice'!A38:J38)=0,"",IF(D38=1,_xlfn.XLOOKUP(C38,'PO'!$J$7:$J$106,'PO'!$F$7:$F$106,"",0),""))</x:f>
      </x:c>
      <x:c r="K38" s="82" t="str">
        <x:f>IF(COUNTA('Invoice'!A38:J38)=0,"",'Invoice'!G38)</x:f>
      </x:c>
      <x:c r="L38" s="86" t="str">
        <x:f>IF(COUNTA('Invoice'!A38:J38)=0,"",IF(NOT(AND(D38=1,E38=1)),"",IF('Invoice'!M38&lt;&gt;"READY","",IF(_xlfn.XLOOKUP(C38,'PO'!$J$7:$J$106,'PO'!$L$7:$L$106,"",0)&lt;&gt;"READY","",IF(UPPER(TRIM(H38))&lt;&gt;UPPER(TRIM(I38)),"",G38-F38)))))</x:f>
      </x:c>
      <x:c r="M38" s="82" t="str">
        <x:f>IF(COUNTA('Invoice'!A38:J38)=0,"",IF(NOT(AND(D38=1,E38=1)),"",IF('Invoice'!M38&lt;&gt;"READY","",IF(_xlfn.XLOOKUP(C38,'PO'!$J$7:$J$106,'PO'!$L$7:$L$106,"",0)&lt;&gt;"READY","",IF(UPPER(TRIM(H38))&lt;&gt;UPPER(TRIM(I38)),"",K38-J38)))))</x:f>
      </x:c>
      <x:c r="N38" s="82" t="str">
        <x:f>IF(COUNTA('Invoice'!A38:J38)=0,"",IF(NOT(AND(D38=1,E38=1)),"",IF('Invoice'!M38&lt;&gt;"READY","",IF(_xlfn.XLOOKUP(C38,'PO'!$J$7:$J$106,'PO'!$L$7:$L$106,"",0)&lt;&gt;"READY","",IF(UPPER(TRIM(H38))&lt;&gt;UPPER(TRIM(I38)),"",'Invoice'!I38-_xlfn.XLOOKUP(C38,'PO'!$J$7:$J$106,'PO'!$H$7:$H$106,"",0))))))</x:f>
      </x:c>
      <x:c r="O38" s="58" t="str">
        <x:f>IF(COUNTA('Invoice'!A38:J38)=0,"",IF('Invoice'!M38&lt;&gt;"READY",'Invoice'!M38,IF(D38=0,"NO PO MATCH",IF(OR(D38&gt;1,E38&gt;1),"PAIRING REVIEW",IF(_xlfn.XLOOKUP(C38,'PO'!$J$7:$J$106,'PO'!$L$7:$L$106,"",0)&lt;&gt;"READY",_xlfn.XLOOKUP(C38,'PO'!$J$7:$J$106,'PO'!$L$7:$L$106,"",0),IF(UPPER(TRIM(H38))&lt;&gt;UPPER(TRIM(I38)),"UNIT REVIEW",IF(OR(L38&lt;&gt;0,ABS(M38)&gt;'Start'!$B$11),"DIFFERENCE","NO FLAG - REVIEW REQUIRED")))))))</x:f>
      </x:c>
      <x:c r="P38" s="58" t="str">
        <x:f>IF(COUNTA('Invoice'!A38:J38)=0,"",'Invoice'!J38)</x:f>
      </x:c>
      <x:c r="Q38" s="58" t="str">
        <x:f>IF(COUNTA('Invoice'!A38:J38)=0,"",IF(D38=1,_xlfn.XLOOKUP(C38,'PO'!$J$7:$J$106,'PO'!$I$7:$I$106,"",0),""))</x:f>
      </x:c>
      <x:c r="R38" s="88"/>
      <x:c r="S38" s="100"/>
    </x:row>
    <x:row r="39" ht="34" customHeight="1">
      <x:c r="A39" s="58" t="str">
        <x:f>IF(COUNTA('Invoice'!A39:J39)=0,"",IF('Invoice'!A39="","(missing ID)",'Invoice'!A39))</x:f>
      </x:c>
      <x:c r="B39" s="58" t="str">
        <x:f>IF(COUNTA('Invoice'!A39:J39)=0,"",'Invoice'!C39)</x:f>
      </x:c>
      <x:c r="C39" s="58" t="str">
        <x:f>IF(COUNTA('Invoice'!A39:J39)=0,"",'Invoice'!K39)</x:f>
      </x:c>
      <x:c r="D39" s="58" t="str">
        <x:f>IF(COUNTA('Invoice'!A39:J39)=0,"",SUMPRODUCT(--('PO'!$J$7:$J$106=C39)))</x:f>
      </x:c>
      <x:c r="E39" s="58" t="str">
        <x:f>IF(COUNTA('Invoice'!A39:J39)=0,"",SUMPRODUCT(--('Invoice'!$K$7:$K$106=C39)))</x:f>
      </x:c>
      <x:c r="F39" s="86" t="str">
        <x:f>IF(COUNTA('Invoice'!A39:J39)=0,"",IF(D39=1,_xlfn.XLOOKUP(C39,'PO'!$J$7:$J$106,'PO'!$D$7:$D$106,"",0),""))</x:f>
      </x:c>
      <x:c r="G39" s="86" t="str">
        <x:f>IF(COUNTA('Invoice'!A39:J39)=0,"",'Invoice'!E39)</x:f>
      </x:c>
      <x:c r="H39" s="58" t="str">
        <x:f>IF(COUNTA('Invoice'!A39:J39)=0,"",IF(D39=1,_xlfn.XLOOKUP(C39,'PO'!$J$7:$J$106,'PO'!$E$7:$E$106,"",0),""))</x:f>
      </x:c>
      <x:c r="I39" s="58" t="str">
        <x:f>IF(COUNTA('Invoice'!A39:J39)=0,"",'Invoice'!F39)</x:f>
      </x:c>
      <x:c r="J39" s="82" t="str">
        <x:f>IF(COUNTA('Invoice'!A39:J39)=0,"",IF(D39=1,_xlfn.XLOOKUP(C39,'PO'!$J$7:$J$106,'PO'!$F$7:$F$106,"",0),""))</x:f>
      </x:c>
      <x:c r="K39" s="82" t="str">
        <x:f>IF(COUNTA('Invoice'!A39:J39)=0,"",'Invoice'!G39)</x:f>
      </x:c>
      <x:c r="L39" s="86" t="str">
        <x:f>IF(COUNTA('Invoice'!A39:J39)=0,"",IF(NOT(AND(D39=1,E39=1)),"",IF('Invoice'!M39&lt;&gt;"READY","",IF(_xlfn.XLOOKUP(C39,'PO'!$J$7:$J$106,'PO'!$L$7:$L$106,"",0)&lt;&gt;"READY","",IF(UPPER(TRIM(H39))&lt;&gt;UPPER(TRIM(I39)),"",G39-F39)))))</x:f>
      </x:c>
      <x:c r="M39" s="82" t="str">
        <x:f>IF(COUNTA('Invoice'!A39:J39)=0,"",IF(NOT(AND(D39=1,E39=1)),"",IF('Invoice'!M39&lt;&gt;"READY","",IF(_xlfn.XLOOKUP(C39,'PO'!$J$7:$J$106,'PO'!$L$7:$L$106,"",0)&lt;&gt;"READY","",IF(UPPER(TRIM(H39))&lt;&gt;UPPER(TRIM(I39)),"",K39-J39)))))</x:f>
      </x:c>
      <x:c r="N39" s="82" t="str">
        <x:f>IF(COUNTA('Invoice'!A39:J39)=0,"",IF(NOT(AND(D39=1,E39=1)),"",IF('Invoice'!M39&lt;&gt;"READY","",IF(_xlfn.XLOOKUP(C39,'PO'!$J$7:$J$106,'PO'!$L$7:$L$106,"",0)&lt;&gt;"READY","",IF(UPPER(TRIM(H39))&lt;&gt;UPPER(TRIM(I39)),"",'Invoice'!I39-_xlfn.XLOOKUP(C39,'PO'!$J$7:$J$106,'PO'!$H$7:$H$106,"",0))))))</x:f>
      </x:c>
      <x:c r="O39" s="58" t="str">
        <x:f>IF(COUNTA('Invoice'!A39:J39)=0,"",IF('Invoice'!M39&lt;&gt;"READY",'Invoice'!M39,IF(D39=0,"NO PO MATCH",IF(OR(D39&gt;1,E39&gt;1),"PAIRING REVIEW",IF(_xlfn.XLOOKUP(C39,'PO'!$J$7:$J$106,'PO'!$L$7:$L$106,"",0)&lt;&gt;"READY",_xlfn.XLOOKUP(C39,'PO'!$J$7:$J$106,'PO'!$L$7:$L$106,"",0),IF(UPPER(TRIM(H39))&lt;&gt;UPPER(TRIM(I39)),"UNIT REVIEW",IF(OR(L39&lt;&gt;0,ABS(M39)&gt;'Start'!$B$11),"DIFFERENCE","NO FLAG - REVIEW REQUIRED")))))))</x:f>
      </x:c>
      <x:c r="P39" s="58" t="str">
        <x:f>IF(COUNTA('Invoice'!A39:J39)=0,"",'Invoice'!J39)</x:f>
      </x:c>
      <x:c r="Q39" s="58" t="str">
        <x:f>IF(COUNTA('Invoice'!A39:J39)=0,"",IF(D39=1,_xlfn.XLOOKUP(C39,'PO'!$J$7:$J$106,'PO'!$I$7:$I$106,"",0),""))</x:f>
      </x:c>
      <x:c r="R39" s="88"/>
      <x:c r="S39" s="100"/>
    </x:row>
    <x:row r="40" ht="34" customHeight="1">
      <x:c r="A40" s="58" t="str">
        <x:f>IF(COUNTA('Invoice'!A40:J40)=0,"",IF('Invoice'!A40="","(missing ID)",'Invoice'!A40))</x:f>
      </x:c>
      <x:c r="B40" s="58" t="str">
        <x:f>IF(COUNTA('Invoice'!A40:J40)=0,"",'Invoice'!C40)</x:f>
      </x:c>
      <x:c r="C40" s="58" t="str">
        <x:f>IF(COUNTA('Invoice'!A40:J40)=0,"",'Invoice'!K40)</x:f>
      </x:c>
      <x:c r="D40" s="58" t="str">
        <x:f>IF(COUNTA('Invoice'!A40:J40)=0,"",SUMPRODUCT(--('PO'!$J$7:$J$106=C40)))</x:f>
      </x:c>
      <x:c r="E40" s="58" t="str">
        <x:f>IF(COUNTA('Invoice'!A40:J40)=0,"",SUMPRODUCT(--('Invoice'!$K$7:$K$106=C40)))</x:f>
      </x:c>
      <x:c r="F40" s="86" t="str">
        <x:f>IF(COUNTA('Invoice'!A40:J40)=0,"",IF(D40=1,_xlfn.XLOOKUP(C40,'PO'!$J$7:$J$106,'PO'!$D$7:$D$106,"",0),""))</x:f>
      </x:c>
      <x:c r="G40" s="86" t="str">
        <x:f>IF(COUNTA('Invoice'!A40:J40)=0,"",'Invoice'!E40)</x:f>
      </x:c>
      <x:c r="H40" s="58" t="str">
        <x:f>IF(COUNTA('Invoice'!A40:J40)=0,"",IF(D40=1,_xlfn.XLOOKUP(C40,'PO'!$J$7:$J$106,'PO'!$E$7:$E$106,"",0),""))</x:f>
      </x:c>
      <x:c r="I40" s="58" t="str">
        <x:f>IF(COUNTA('Invoice'!A40:J40)=0,"",'Invoice'!F40)</x:f>
      </x:c>
      <x:c r="J40" s="82" t="str">
        <x:f>IF(COUNTA('Invoice'!A40:J40)=0,"",IF(D40=1,_xlfn.XLOOKUP(C40,'PO'!$J$7:$J$106,'PO'!$F$7:$F$106,"",0),""))</x:f>
      </x:c>
      <x:c r="K40" s="82" t="str">
        <x:f>IF(COUNTA('Invoice'!A40:J40)=0,"",'Invoice'!G40)</x:f>
      </x:c>
      <x:c r="L40" s="86" t="str">
        <x:f>IF(COUNTA('Invoice'!A40:J40)=0,"",IF(NOT(AND(D40=1,E40=1)),"",IF('Invoice'!M40&lt;&gt;"READY","",IF(_xlfn.XLOOKUP(C40,'PO'!$J$7:$J$106,'PO'!$L$7:$L$106,"",0)&lt;&gt;"READY","",IF(UPPER(TRIM(H40))&lt;&gt;UPPER(TRIM(I40)),"",G40-F40)))))</x:f>
      </x:c>
      <x:c r="M40" s="82" t="str">
        <x:f>IF(COUNTA('Invoice'!A40:J40)=0,"",IF(NOT(AND(D40=1,E40=1)),"",IF('Invoice'!M40&lt;&gt;"READY","",IF(_xlfn.XLOOKUP(C40,'PO'!$J$7:$J$106,'PO'!$L$7:$L$106,"",0)&lt;&gt;"READY","",IF(UPPER(TRIM(H40))&lt;&gt;UPPER(TRIM(I40)),"",K40-J40)))))</x:f>
      </x:c>
      <x:c r="N40" s="82" t="str">
        <x:f>IF(COUNTA('Invoice'!A40:J40)=0,"",IF(NOT(AND(D40=1,E40=1)),"",IF('Invoice'!M40&lt;&gt;"READY","",IF(_xlfn.XLOOKUP(C40,'PO'!$J$7:$J$106,'PO'!$L$7:$L$106,"",0)&lt;&gt;"READY","",IF(UPPER(TRIM(H40))&lt;&gt;UPPER(TRIM(I40)),"",'Invoice'!I40-_xlfn.XLOOKUP(C40,'PO'!$J$7:$J$106,'PO'!$H$7:$H$106,"",0))))))</x:f>
      </x:c>
      <x:c r="O40" s="58" t="str">
        <x:f>IF(COUNTA('Invoice'!A40:J40)=0,"",IF('Invoice'!M40&lt;&gt;"READY",'Invoice'!M40,IF(D40=0,"NO PO MATCH",IF(OR(D40&gt;1,E40&gt;1),"PAIRING REVIEW",IF(_xlfn.XLOOKUP(C40,'PO'!$J$7:$J$106,'PO'!$L$7:$L$106,"",0)&lt;&gt;"READY",_xlfn.XLOOKUP(C40,'PO'!$J$7:$J$106,'PO'!$L$7:$L$106,"",0),IF(UPPER(TRIM(H40))&lt;&gt;UPPER(TRIM(I40)),"UNIT REVIEW",IF(OR(L40&lt;&gt;0,ABS(M40)&gt;'Start'!$B$11),"DIFFERENCE","NO FLAG - REVIEW REQUIRED")))))))</x:f>
      </x:c>
      <x:c r="P40" s="58" t="str">
        <x:f>IF(COUNTA('Invoice'!A40:J40)=0,"",'Invoice'!J40)</x:f>
      </x:c>
      <x:c r="Q40" s="58" t="str">
        <x:f>IF(COUNTA('Invoice'!A40:J40)=0,"",IF(D40=1,_xlfn.XLOOKUP(C40,'PO'!$J$7:$J$106,'PO'!$I$7:$I$106,"",0),""))</x:f>
      </x:c>
      <x:c r="R40" s="88"/>
      <x:c r="S40" s="100"/>
    </x:row>
    <x:row r="41" ht="34" customHeight="1">
      <x:c r="A41" s="58" t="str">
        <x:f>IF(COUNTA('Invoice'!A41:J41)=0,"",IF('Invoice'!A41="","(missing ID)",'Invoice'!A41))</x:f>
      </x:c>
      <x:c r="B41" s="58" t="str">
        <x:f>IF(COUNTA('Invoice'!A41:J41)=0,"",'Invoice'!C41)</x:f>
      </x:c>
      <x:c r="C41" s="58" t="str">
        <x:f>IF(COUNTA('Invoice'!A41:J41)=0,"",'Invoice'!K41)</x:f>
      </x:c>
      <x:c r="D41" s="58" t="str">
        <x:f>IF(COUNTA('Invoice'!A41:J41)=0,"",SUMPRODUCT(--('PO'!$J$7:$J$106=C41)))</x:f>
      </x:c>
      <x:c r="E41" s="58" t="str">
        <x:f>IF(COUNTA('Invoice'!A41:J41)=0,"",SUMPRODUCT(--('Invoice'!$K$7:$K$106=C41)))</x:f>
      </x:c>
      <x:c r="F41" s="86" t="str">
        <x:f>IF(COUNTA('Invoice'!A41:J41)=0,"",IF(D41=1,_xlfn.XLOOKUP(C41,'PO'!$J$7:$J$106,'PO'!$D$7:$D$106,"",0),""))</x:f>
      </x:c>
      <x:c r="G41" s="86" t="str">
        <x:f>IF(COUNTA('Invoice'!A41:J41)=0,"",'Invoice'!E41)</x:f>
      </x:c>
      <x:c r="H41" s="58" t="str">
        <x:f>IF(COUNTA('Invoice'!A41:J41)=0,"",IF(D41=1,_xlfn.XLOOKUP(C41,'PO'!$J$7:$J$106,'PO'!$E$7:$E$106,"",0),""))</x:f>
      </x:c>
      <x:c r="I41" s="58" t="str">
        <x:f>IF(COUNTA('Invoice'!A41:J41)=0,"",'Invoice'!F41)</x:f>
      </x:c>
      <x:c r="J41" s="82" t="str">
        <x:f>IF(COUNTA('Invoice'!A41:J41)=0,"",IF(D41=1,_xlfn.XLOOKUP(C41,'PO'!$J$7:$J$106,'PO'!$F$7:$F$106,"",0),""))</x:f>
      </x:c>
      <x:c r="K41" s="82" t="str">
        <x:f>IF(COUNTA('Invoice'!A41:J41)=0,"",'Invoice'!G41)</x:f>
      </x:c>
      <x:c r="L41" s="86" t="str">
        <x:f>IF(COUNTA('Invoice'!A41:J41)=0,"",IF(NOT(AND(D41=1,E41=1)),"",IF('Invoice'!M41&lt;&gt;"READY","",IF(_xlfn.XLOOKUP(C41,'PO'!$J$7:$J$106,'PO'!$L$7:$L$106,"",0)&lt;&gt;"READY","",IF(UPPER(TRIM(H41))&lt;&gt;UPPER(TRIM(I41)),"",G41-F41)))))</x:f>
      </x:c>
      <x:c r="M41" s="82" t="str">
        <x:f>IF(COUNTA('Invoice'!A41:J41)=0,"",IF(NOT(AND(D41=1,E41=1)),"",IF('Invoice'!M41&lt;&gt;"READY","",IF(_xlfn.XLOOKUP(C41,'PO'!$J$7:$J$106,'PO'!$L$7:$L$106,"",0)&lt;&gt;"READY","",IF(UPPER(TRIM(H41))&lt;&gt;UPPER(TRIM(I41)),"",K41-J41)))))</x:f>
      </x:c>
      <x:c r="N41" s="82" t="str">
        <x:f>IF(COUNTA('Invoice'!A41:J41)=0,"",IF(NOT(AND(D41=1,E41=1)),"",IF('Invoice'!M41&lt;&gt;"READY","",IF(_xlfn.XLOOKUP(C41,'PO'!$J$7:$J$106,'PO'!$L$7:$L$106,"",0)&lt;&gt;"READY","",IF(UPPER(TRIM(H41))&lt;&gt;UPPER(TRIM(I41)),"",'Invoice'!I41-_xlfn.XLOOKUP(C41,'PO'!$J$7:$J$106,'PO'!$H$7:$H$106,"",0))))))</x:f>
      </x:c>
      <x:c r="O41" s="58" t="str">
        <x:f>IF(COUNTA('Invoice'!A41:J41)=0,"",IF('Invoice'!M41&lt;&gt;"READY",'Invoice'!M41,IF(D41=0,"NO PO MATCH",IF(OR(D41&gt;1,E41&gt;1),"PAIRING REVIEW",IF(_xlfn.XLOOKUP(C41,'PO'!$J$7:$J$106,'PO'!$L$7:$L$106,"",0)&lt;&gt;"READY",_xlfn.XLOOKUP(C41,'PO'!$J$7:$J$106,'PO'!$L$7:$L$106,"",0),IF(UPPER(TRIM(H41))&lt;&gt;UPPER(TRIM(I41)),"UNIT REVIEW",IF(OR(L41&lt;&gt;0,ABS(M41)&gt;'Start'!$B$11),"DIFFERENCE","NO FLAG - REVIEW REQUIRED")))))))</x:f>
      </x:c>
      <x:c r="P41" s="58" t="str">
        <x:f>IF(COUNTA('Invoice'!A41:J41)=0,"",'Invoice'!J41)</x:f>
      </x:c>
      <x:c r="Q41" s="58" t="str">
        <x:f>IF(COUNTA('Invoice'!A41:J41)=0,"",IF(D41=1,_xlfn.XLOOKUP(C41,'PO'!$J$7:$J$106,'PO'!$I$7:$I$106,"",0),""))</x:f>
      </x:c>
      <x:c r="R41" s="88"/>
      <x:c r="S41" s="100"/>
    </x:row>
    <x:row r="42" ht="34" customHeight="1">
      <x:c r="A42" s="58" t="str">
        <x:f>IF(COUNTA('Invoice'!A42:J42)=0,"",IF('Invoice'!A42="","(missing ID)",'Invoice'!A42))</x:f>
      </x:c>
      <x:c r="B42" s="58" t="str">
        <x:f>IF(COUNTA('Invoice'!A42:J42)=0,"",'Invoice'!C42)</x:f>
      </x:c>
      <x:c r="C42" s="58" t="str">
        <x:f>IF(COUNTA('Invoice'!A42:J42)=0,"",'Invoice'!K42)</x:f>
      </x:c>
      <x:c r="D42" s="58" t="str">
        <x:f>IF(COUNTA('Invoice'!A42:J42)=0,"",SUMPRODUCT(--('PO'!$J$7:$J$106=C42)))</x:f>
      </x:c>
      <x:c r="E42" s="58" t="str">
        <x:f>IF(COUNTA('Invoice'!A42:J42)=0,"",SUMPRODUCT(--('Invoice'!$K$7:$K$106=C42)))</x:f>
      </x:c>
      <x:c r="F42" s="86" t="str">
        <x:f>IF(COUNTA('Invoice'!A42:J42)=0,"",IF(D42=1,_xlfn.XLOOKUP(C42,'PO'!$J$7:$J$106,'PO'!$D$7:$D$106,"",0),""))</x:f>
      </x:c>
      <x:c r="G42" s="86" t="str">
        <x:f>IF(COUNTA('Invoice'!A42:J42)=0,"",'Invoice'!E42)</x:f>
      </x:c>
      <x:c r="H42" s="58" t="str">
        <x:f>IF(COUNTA('Invoice'!A42:J42)=0,"",IF(D42=1,_xlfn.XLOOKUP(C42,'PO'!$J$7:$J$106,'PO'!$E$7:$E$106,"",0),""))</x:f>
      </x:c>
      <x:c r="I42" s="58" t="str">
        <x:f>IF(COUNTA('Invoice'!A42:J42)=0,"",'Invoice'!F42)</x:f>
      </x:c>
      <x:c r="J42" s="82" t="str">
        <x:f>IF(COUNTA('Invoice'!A42:J42)=0,"",IF(D42=1,_xlfn.XLOOKUP(C42,'PO'!$J$7:$J$106,'PO'!$F$7:$F$106,"",0),""))</x:f>
      </x:c>
      <x:c r="K42" s="82" t="str">
        <x:f>IF(COUNTA('Invoice'!A42:J42)=0,"",'Invoice'!G42)</x:f>
      </x:c>
      <x:c r="L42" s="86" t="str">
        <x:f>IF(COUNTA('Invoice'!A42:J42)=0,"",IF(NOT(AND(D42=1,E42=1)),"",IF('Invoice'!M42&lt;&gt;"READY","",IF(_xlfn.XLOOKUP(C42,'PO'!$J$7:$J$106,'PO'!$L$7:$L$106,"",0)&lt;&gt;"READY","",IF(UPPER(TRIM(H42))&lt;&gt;UPPER(TRIM(I42)),"",G42-F42)))))</x:f>
      </x:c>
      <x:c r="M42" s="82" t="str">
        <x:f>IF(COUNTA('Invoice'!A42:J42)=0,"",IF(NOT(AND(D42=1,E42=1)),"",IF('Invoice'!M42&lt;&gt;"READY","",IF(_xlfn.XLOOKUP(C42,'PO'!$J$7:$J$106,'PO'!$L$7:$L$106,"",0)&lt;&gt;"READY","",IF(UPPER(TRIM(H42))&lt;&gt;UPPER(TRIM(I42)),"",K42-J42)))))</x:f>
      </x:c>
      <x:c r="N42" s="82" t="str">
        <x:f>IF(COUNTA('Invoice'!A42:J42)=0,"",IF(NOT(AND(D42=1,E42=1)),"",IF('Invoice'!M42&lt;&gt;"READY","",IF(_xlfn.XLOOKUP(C42,'PO'!$J$7:$J$106,'PO'!$L$7:$L$106,"",0)&lt;&gt;"READY","",IF(UPPER(TRIM(H42))&lt;&gt;UPPER(TRIM(I42)),"",'Invoice'!I42-_xlfn.XLOOKUP(C42,'PO'!$J$7:$J$106,'PO'!$H$7:$H$106,"",0))))))</x:f>
      </x:c>
      <x:c r="O42" s="58" t="str">
        <x:f>IF(COUNTA('Invoice'!A42:J42)=0,"",IF('Invoice'!M42&lt;&gt;"READY",'Invoice'!M42,IF(D42=0,"NO PO MATCH",IF(OR(D42&gt;1,E42&gt;1),"PAIRING REVIEW",IF(_xlfn.XLOOKUP(C42,'PO'!$J$7:$J$106,'PO'!$L$7:$L$106,"",0)&lt;&gt;"READY",_xlfn.XLOOKUP(C42,'PO'!$J$7:$J$106,'PO'!$L$7:$L$106,"",0),IF(UPPER(TRIM(H42))&lt;&gt;UPPER(TRIM(I42)),"UNIT REVIEW",IF(OR(L42&lt;&gt;0,ABS(M42)&gt;'Start'!$B$11),"DIFFERENCE","NO FLAG - REVIEW REQUIRED")))))))</x:f>
      </x:c>
      <x:c r="P42" s="58" t="str">
        <x:f>IF(COUNTA('Invoice'!A42:J42)=0,"",'Invoice'!J42)</x:f>
      </x:c>
      <x:c r="Q42" s="58" t="str">
        <x:f>IF(COUNTA('Invoice'!A42:J42)=0,"",IF(D42=1,_xlfn.XLOOKUP(C42,'PO'!$J$7:$J$106,'PO'!$I$7:$I$106,"",0),""))</x:f>
      </x:c>
      <x:c r="R42" s="88"/>
      <x:c r="S42" s="100"/>
    </x:row>
    <x:row r="43" ht="34" customHeight="1">
      <x:c r="A43" s="58" t="str">
        <x:f>IF(COUNTA('Invoice'!A43:J43)=0,"",IF('Invoice'!A43="","(missing ID)",'Invoice'!A43))</x:f>
      </x:c>
      <x:c r="B43" s="58" t="str">
        <x:f>IF(COUNTA('Invoice'!A43:J43)=0,"",'Invoice'!C43)</x:f>
      </x:c>
      <x:c r="C43" s="58" t="str">
        <x:f>IF(COUNTA('Invoice'!A43:J43)=0,"",'Invoice'!K43)</x:f>
      </x:c>
      <x:c r="D43" s="58" t="str">
        <x:f>IF(COUNTA('Invoice'!A43:J43)=0,"",SUMPRODUCT(--('PO'!$J$7:$J$106=C43)))</x:f>
      </x:c>
      <x:c r="E43" s="58" t="str">
        <x:f>IF(COUNTA('Invoice'!A43:J43)=0,"",SUMPRODUCT(--('Invoice'!$K$7:$K$106=C43)))</x:f>
      </x:c>
      <x:c r="F43" s="86" t="str">
        <x:f>IF(COUNTA('Invoice'!A43:J43)=0,"",IF(D43=1,_xlfn.XLOOKUP(C43,'PO'!$J$7:$J$106,'PO'!$D$7:$D$106,"",0),""))</x:f>
      </x:c>
      <x:c r="G43" s="86" t="str">
        <x:f>IF(COUNTA('Invoice'!A43:J43)=0,"",'Invoice'!E43)</x:f>
      </x:c>
      <x:c r="H43" s="58" t="str">
        <x:f>IF(COUNTA('Invoice'!A43:J43)=0,"",IF(D43=1,_xlfn.XLOOKUP(C43,'PO'!$J$7:$J$106,'PO'!$E$7:$E$106,"",0),""))</x:f>
      </x:c>
      <x:c r="I43" s="58" t="str">
        <x:f>IF(COUNTA('Invoice'!A43:J43)=0,"",'Invoice'!F43)</x:f>
      </x:c>
      <x:c r="J43" s="82" t="str">
        <x:f>IF(COUNTA('Invoice'!A43:J43)=0,"",IF(D43=1,_xlfn.XLOOKUP(C43,'PO'!$J$7:$J$106,'PO'!$F$7:$F$106,"",0),""))</x:f>
      </x:c>
      <x:c r="K43" s="82" t="str">
        <x:f>IF(COUNTA('Invoice'!A43:J43)=0,"",'Invoice'!G43)</x:f>
      </x:c>
      <x:c r="L43" s="86" t="str">
        <x:f>IF(COUNTA('Invoice'!A43:J43)=0,"",IF(NOT(AND(D43=1,E43=1)),"",IF('Invoice'!M43&lt;&gt;"READY","",IF(_xlfn.XLOOKUP(C43,'PO'!$J$7:$J$106,'PO'!$L$7:$L$106,"",0)&lt;&gt;"READY","",IF(UPPER(TRIM(H43))&lt;&gt;UPPER(TRIM(I43)),"",G43-F43)))))</x:f>
      </x:c>
      <x:c r="M43" s="82" t="str">
        <x:f>IF(COUNTA('Invoice'!A43:J43)=0,"",IF(NOT(AND(D43=1,E43=1)),"",IF('Invoice'!M43&lt;&gt;"READY","",IF(_xlfn.XLOOKUP(C43,'PO'!$J$7:$J$106,'PO'!$L$7:$L$106,"",0)&lt;&gt;"READY","",IF(UPPER(TRIM(H43))&lt;&gt;UPPER(TRIM(I43)),"",K43-J43)))))</x:f>
      </x:c>
      <x:c r="N43" s="82" t="str">
        <x:f>IF(COUNTA('Invoice'!A43:J43)=0,"",IF(NOT(AND(D43=1,E43=1)),"",IF('Invoice'!M43&lt;&gt;"READY","",IF(_xlfn.XLOOKUP(C43,'PO'!$J$7:$J$106,'PO'!$L$7:$L$106,"",0)&lt;&gt;"READY","",IF(UPPER(TRIM(H43))&lt;&gt;UPPER(TRIM(I43)),"",'Invoice'!I43-_xlfn.XLOOKUP(C43,'PO'!$J$7:$J$106,'PO'!$H$7:$H$106,"",0))))))</x:f>
      </x:c>
      <x:c r="O43" s="58" t="str">
        <x:f>IF(COUNTA('Invoice'!A43:J43)=0,"",IF('Invoice'!M43&lt;&gt;"READY",'Invoice'!M43,IF(D43=0,"NO PO MATCH",IF(OR(D43&gt;1,E43&gt;1),"PAIRING REVIEW",IF(_xlfn.XLOOKUP(C43,'PO'!$J$7:$J$106,'PO'!$L$7:$L$106,"",0)&lt;&gt;"READY",_xlfn.XLOOKUP(C43,'PO'!$J$7:$J$106,'PO'!$L$7:$L$106,"",0),IF(UPPER(TRIM(H43))&lt;&gt;UPPER(TRIM(I43)),"UNIT REVIEW",IF(OR(L43&lt;&gt;0,ABS(M43)&gt;'Start'!$B$11),"DIFFERENCE","NO FLAG - REVIEW REQUIRED")))))))</x:f>
      </x:c>
      <x:c r="P43" s="58" t="str">
        <x:f>IF(COUNTA('Invoice'!A43:J43)=0,"",'Invoice'!J43)</x:f>
      </x:c>
      <x:c r="Q43" s="58" t="str">
        <x:f>IF(COUNTA('Invoice'!A43:J43)=0,"",IF(D43=1,_xlfn.XLOOKUP(C43,'PO'!$J$7:$J$106,'PO'!$I$7:$I$106,"",0),""))</x:f>
      </x:c>
      <x:c r="R43" s="88"/>
      <x:c r="S43" s="100"/>
    </x:row>
    <x:row r="44" ht="34" customHeight="1">
      <x:c r="A44" s="58" t="str">
        <x:f>IF(COUNTA('Invoice'!A44:J44)=0,"",IF('Invoice'!A44="","(missing ID)",'Invoice'!A44))</x:f>
      </x:c>
      <x:c r="B44" s="58" t="str">
        <x:f>IF(COUNTA('Invoice'!A44:J44)=0,"",'Invoice'!C44)</x:f>
      </x:c>
      <x:c r="C44" s="58" t="str">
        <x:f>IF(COUNTA('Invoice'!A44:J44)=0,"",'Invoice'!K44)</x:f>
      </x:c>
      <x:c r="D44" s="58" t="str">
        <x:f>IF(COUNTA('Invoice'!A44:J44)=0,"",SUMPRODUCT(--('PO'!$J$7:$J$106=C44)))</x:f>
      </x:c>
      <x:c r="E44" s="58" t="str">
        <x:f>IF(COUNTA('Invoice'!A44:J44)=0,"",SUMPRODUCT(--('Invoice'!$K$7:$K$106=C44)))</x:f>
      </x:c>
      <x:c r="F44" s="86" t="str">
        <x:f>IF(COUNTA('Invoice'!A44:J44)=0,"",IF(D44=1,_xlfn.XLOOKUP(C44,'PO'!$J$7:$J$106,'PO'!$D$7:$D$106,"",0),""))</x:f>
      </x:c>
      <x:c r="G44" s="86" t="str">
        <x:f>IF(COUNTA('Invoice'!A44:J44)=0,"",'Invoice'!E44)</x:f>
      </x:c>
      <x:c r="H44" s="58" t="str">
        <x:f>IF(COUNTA('Invoice'!A44:J44)=0,"",IF(D44=1,_xlfn.XLOOKUP(C44,'PO'!$J$7:$J$106,'PO'!$E$7:$E$106,"",0),""))</x:f>
      </x:c>
      <x:c r="I44" s="58" t="str">
        <x:f>IF(COUNTA('Invoice'!A44:J44)=0,"",'Invoice'!F44)</x:f>
      </x:c>
      <x:c r="J44" s="82" t="str">
        <x:f>IF(COUNTA('Invoice'!A44:J44)=0,"",IF(D44=1,_xlfn.XLOOKUP(C44,'PO'!$J$7:$J$106,'PO'!$F$7:$F$106,"",0),""))</x:f>
      </x:c>
      <x:c r="K44" s="82" t="str">
        <x:f>IF(COUNTA('Invoice'!A44:J44)=0,"",'Invoice'!G44)</x:f>
      </x:c>
      <x:c r="L44" s="86" t="str">
        <x:f>IF(COUNTA('Invoice'!A44:J44)=0,"",IF(NOT(AND(D44=1,E44=1)),"",IF('Invoice'!M44&lt;&gt;"READY","",IF(_xlfn.XLOOKUP(C44,'PO'!$J$7:$J$106,'PO'!$L$7:$L$106,"",0)&lt;&gt;"READY","",IF(UPPER(TRIM(H44))&lt;&gt;UPPER(TRIM(I44)),"",G44-F44)))))</x:f>
      </x:c>
      <x:c r="M44" s="82" t="str">
        <x:f>IF(COUNTA('Invoice'!A44:J44)=0,"",IF(NOT(AND(D44=1,E44=1)),"",IF('Invoice'!M44&lt;&gt;"READY","",IF(_xlfn.XLOOKUP(C44,'PO'!$J$7:$J$106,'PO'!$L$7:$L$106,"",0)&lt;&gt;"READY","",IF(UPPER(TRIM(H44))&lt;&gt;UPPER(TRIM(I44)),"",K44-J44)))))</x:f>
      </x:c>
      <x:c r="N44" s="82" t="str">
        <x:f>IF(COUNTA('Invoice'!A44:J44)=0,"",IF(NOT(AND(D44=1,E44=1)),"",IF('Invoice'!M44&lt;&gt;"READY","",IF(_xlfn.XLOOKUP(C44,'PO'!$J$7:$J$106,'PO'!$L$7:$L$106,"",0)&lt;&gt;"READY","",IF(UPPER(TRIM(H44))&lt;&gt;UPPER(TRIM(I44)),"",'Invoice'!I44-_xlfn.XLOOKUP(C44,'PO'!$J$7:$J$106,'PO'!$H$7:$H$106,"",0))))))</x:f>
      </x:c>
      <x:c r="O44" s="58" t="str">
        <x:f>IF(COUNTA('Invoice'!A44:J44)=0,"",IF('Invoice'!M44&lt;&gt;"READY",'Invoice'!M44,IF(D44=0,"NO PO MATCH",IF(OR(D44&gt;1,E44&gt;1),"PAIRING REVIEW",IF(_xlfn.XLOOKUP(C44,'PO'!$J$7:$J$106,'PO'!$L$7:$L$106,"",0)&lt;&gt;"READY",_xlfn.XLOOKUP(C44,'PO'!$J$7:$J$106,'PO'!$L$7:$L$106,"",0),IF(UPPER(TRIM(H44))&lt;&gt;UPPER(TRIM(I44)),"UNIT REVIEW",IF(OR(L44&lt;&gt;0,ABS(M44)&gt;'Start'!$B$11),"DIFFERENCE","NO FLAG - REVIEW REQUIRED")))))))</x:f>
      </x:c>
      <x:c r="P44" s="58" t="str">
        <x:f>IF(COUNTA('Invoice'!A44:J44)=0,"",'Invoice'!J44)</x:f>
      </x:c>
      <x:c r="Q44" s="58" t="str">
        <x:f>IF(COUNTA('Invoice'!A44:J44)=0,"",IF(D44=1,_xlfn.XLOOKUP(C44,'PO'!$J$7:$J$106,'PO'!$I$7:$I$106,"",0),""))</x:f>
      </x:c>
      <x:c r="R44" s="88"/>
      <x:c r="S44" s="100"/>
    </x:row>
    <x:row r="45" ht="34" customHeight="1">
      <x:c r="A45" s="58" t="str">
        <x:f>IF(COUNTA('Invoice'!A45:J45)=0,"",IF('Invoice'!A45="","(missing ID)",'Invoice'!A45))</x:f>
      </x:c>
      <x:c r="B45" s="58" t="str">
        <x:f>IF(COUNTA('Invoice'!A45:J45)=0,"",'Invoice'!C45)</x:f>
      </x:c>
      <x:c r="C45" s="58" t="str">
        <x:f>IF(COUNTA('Invoice'!A45:J45)=0,"",'Invoice'!K45)</x:f>
      </x:c>
      <x:c r="D45" s="58" t="str">
        <x:f>IF(COUNTA('Invoice'!A45:J45)=0,"",SUMPRODUCT(--('PO'!$J$7:$J$106=C45)))</x:f>
      </x:c>
      <x:c r="E45" s="58" t="str">
        <x:f>IF(COUNTA('Invoice'!A45:J45)=0,"",SUMPRODUCT(--('Invoice'!$K$7:$K$106=C45)))</x:f>
      </x:c>
      <x:c r="F45" s="86" t="str">
        <x:f>IF(COUNTA('Invoice'!A45:J45)=0,"",IF(D45=1,_xlfn.XLOOKUP(C45,'PO'!$J$7:$J$106,'PO'!$D$7:$D$106,"",0),""))</x:f>
      </x:c>
      <x:c r="G45" s="86" t="str">
        <x:f>IF(COUNTA('Invoice'!A45:J45)=0,"",'Invoice'!E45)</x:f>
      </x:c>
      <x:c r="H45" s="58" t="str">
        <x:f>IF(COUNTA('Invoice'!A45:J45)=0,"",IF(D45=1,_xlfn.XLOOKUP(C45,'PO'!$J$7:$J$106,'PO'!$E$7:$E$106,"",0),""))</x:f>
      </x:c>
      <x:c r="I45" s="58" t="str">
        <x:f>IF(COUNTA('Invoice'!A45:J45)=0,"",'Invoice'!F45)</x:f>
      </x:c>
      <x:c r="J45" s="82" t="str">
        <x:f>IF(COUNTA('Invoice'!A45:J45)=0,"",IF(D45=1,_xlfn.XLOOKUP(C45,'PO'!$J$7:$J$106,'PO'!$F$7:$F$106,"",0),""))</x:f>
      </x:c>
      <x:c r="K45" s="82" t="str">
        <x:f>IF(COUNTA('Invoice'!A45:J45)=0,"",'Invoice'!G45)</x:f>
      </x:c>
      <x:c r="L45" s="86" t="str">
        <x:f>IF(COUNTA('Invoice'!A45:J45)=0,"",IF(NOT(AND(D45=1,E45=1)),"",IF('Invoice'!M45&lt;&gt;"READY","",IF(_xlfn.XLOOKUP(C45,'PO'!$J$7:$J$106,'PO'!$L$7:$L$106,"",0)&lt;&gt;"READY","",IF(UPPER(TRIM(H45))&lt;&gt;UPPER(TRIM(I45)),"",G45-F45)))))</x:f>
      </x:c>
      <x:c r="M45" s="82" t="str">
        <x:f>IF(COUNTA('Invoice'!A45:J45)=0,"",IF(NOT(AND(D45=1,E45=1)),"",IF('Invoice'!M45&lt;&gt;"READY","",IF(_xlfn.XLOOKUP(C45,'PO'!$J$7:$J$106,'PO'!$L$7:$L$106,"",0)&lt;&gt;"READY","",IF(UPPER(TRIM(H45))&lt;&gt;UPPER(TRIM(I45)),"",K45-J45)))))</x:f>
      </x:c>
      <x:c r="N45" s="82" t="str">
        <x:f>IF(COUNTA('Invoice'!A45:J45)=0,"",IF(NOT(AND(D45=1,E45=1)),"",IF('Invoice'!M45&lt;&gt;"READY","",IF(_xlfn.XLOOKUP(C45,'PO'!$J$7:$J$106,'PO'!$L$7:$L$106,"",0)&lt;&gt;"READY","",IF(UPPER(TRIM(H45))&lt;&gt;UPPER(TRIM(I45)),"",'Invoice'!I45-_xlfn.XLOOKUP(C45,'PO'!$J$7:$J$106,'PO'!$H$7:$H$106,"",0))))))</x:f>
      </x:c>
      <x:c r="O45" s="58" t="str">
        <x:f>IF(COUNTA('Invoice'!A45:J45)=0,"",IF('Invoice'!M45&lt;&gt;"READY",'Invoice'!M45,IF(D45=0,"NO PO MATCH",IF(OR(D45&gt;1,E45&gt;1),"PAIRING REVIEW",IF(_xlfn.XLOOKUP(C45,'PO'!$J$7:$J$106,'PO'!$L$7:$L$106,"",0)&lt;&gt;"READY",_xlfn.XLOOKUP(C45,'PO'!$J$7:$J$106,'PO'!$L$7:$L$106,"",0),IF(UPPER(TRIM(H45))&lt;&gt;UPPER(TRIM(I45)),"UNIT REVIEW",IF(OR(L45&lt;&gt;0,ABS(M45)&gt;'Start'!$B$11),"DIFFERENCE","NO FLAG - REVIEW REQUIRED")))))))</x:f>
      </x:c>
      <x:c r="P45" s="58" t="str">
        <x:f>IF(COUNTA('Invoice'!A45:J45)=0,"",'Invoice'!J45)</x:f>
      </x:c>
      <x:c r="Q45" s="58" t="str">
        <x:f>IF(COUNTA('Invoice'!A45:J45)=0,"",IF(D45=1,_xlfn.XLOOKUP(C45,'PO'!$J$7:$J$106,'PO'!$I$7:$I$106,"",0),""))</x:f>
      </x:c>
      <x:c r="R45" s="88"/>
      <x:c r="S45" s="100"/>
    </x:row>
    <x:row r="46" ht="34" customHeight="1">
      <x:c r="A46" s="58" t="str">
        <x:f>IF(COUNTA('Invoice'!A46:J46)=0,"",IF('Invoice'!A46="","(missing ID)",'Invoice'!A46))</x:f>
      </x:c>
      <x:c r="B46" s="58" t="str">
        <x:f>IF(COUNTA('Invoice'!A46:J46)=0,"",'Invoice'!C46)</x:f>
      </x:c>
      <x:c r="C46" s="58" t="str">
        <x:f>IF(COUNTA('Invoice'!A46:J46)=0,"",'Invoice'!K46)</x:f>
      </x:c>
      <x:c r="D46" s="58" t="str">
        <x:f>IF(COUNTA('Invoice'!A46:J46)=0,"",SUMPRODUCT(--('PO'!$J$7:$J$106=C46)))</x:f>
      </x:c>
      <x:c r="E46" s="58" t="str">
        <x:f>IF(COUNTA('Invoice'!A46:J46)=0,"",SUMPRODUCT(--('Invoice'!$K$7:$K$106=C46)))</x:f>
      </x:c>
      <x:c r="F46" s="86" t="str">
        <x:f>IF(COUNTA('Invoice'!A46:J46)=0,"",IF(D46=1,_xlfn.XLOOKUP(C46,'PO'!$J$7:$J$106,'PO'!$D$7:$D$106,"",0),""))</x:f>
      </x:c>
      <x:c r="G46" s="86" t="str">
        <x:f>IF(COUNTA('Invoice'!A46:J46)=0,"",'Invoice'!E46)</x:f>
      </x:c>
      <x:c r="H46" s="58" t="str">
        <x:f>IF(COUNTA('Invoice'!A46:J46)=0,"",IF(D46=1,_xlfn.XLOOKUP(C46,'PO'!$J$7:$J$106,'PO'!$E$7:$E$106,"",0),""))</x:f>
      </x:c>
      <x:c r="I46" s="58" t="str">
        <x:f>IF(COUNTA('Invoice'!A46:J46)=0,"",'Invoice'!F46)</x:f>
      </x:c>
      <x:c r="J46" s="82" t="str">
        <x:f>IF(COUNTA('Invoice'!A46:J46)=0,"",IF(D46=1,_xlfn.XLOOKUP(C46,'PO'!$J$7:$J$106,'PO'!$F$7:$F$106,"",0),""))</x:f>
      </x:c>
      <x:c r="K46" s="82" t="str">
        <x:f>IF(COUNTA('Invoice'!A46:J46)=0,"",'Invoice'!G46)</x:f>
      </x:c>
      <x:c r="L46" s="86" t="str">
        <x:f>IF(COUNTA('Invoice'!A46:J46)=0,"",IF(NOT(AND(D46=1,E46=1)),"",IF('Invoice'!M46&lt;&gt;"READY","",IF(_xlfn.XLOOKUP(C46,'PO'!$J$7:$J$106,'PO'!$L$7:$L$106,"",0)&lt;&gt;"READY","",IF(UPPER(TRIM(H46))&lt;&gt;UPPER(TRIM(I46)),"",G46-F46)))))</x:f>
      </x:c>
      <x:c r="M46" s="82" t="str">
        <x:f>IF(COUNTA('Invoice'!A46:J46)=0,"",IF(NOT(AND(D46=1,E46=1)),"",IF('Invoice'!M46&lt;&gt;"READY","",IF(_xlfn.XLOOKUP(C46,'PO'!$J$7:$J$106,'PO'!$L$7:$L$106,"",0)&lt;&gt;"READY","",IF(UPPER(TRIM(H46))&lt;&gt;UPPER(TRIM(I46)),"",K46-J46)))))</x:f>
      </x:c>
      <x:c r="N46" s="82" t="str">
        <x:f>IF(COUNTA('Invoice'!A46:J46)=0,"",IF(NOT(AND(D46=1,E46=1)),"",IF('Invoice'!M46&lt;&gt;"READY","",IF(_xlfn.XLOOKUP(C46,'PO'!$J$7:$J$106,'PO'!$L$7:$L$106,"",0)&lt;&gt;"READY","",IF(UPPER(TRIM(H46))&lt;&gt;UPPER(TRIM(I46)),"",'Invoice'!I46-_xlfn.XLOOKUP(C46,'PO'!$J$7:$J$106,'PO'!$H$7:$H$106,"",0))))))</x:f>
      </x:c>
      <x:c r="O46" s="58" t="str">
        <x:f>IF(COUNTA('Invoice'!A46:J46)=0,"",IF('Invoice'!M46&lt;&gt;"READY",'Invoice'!M46,IF(D46=0,"NO PO MATCH",IF(OR(D46&gt;1,E46&gt;1),"PAIRING REVIEW",IF(_xlfn.XLOOKUP(C46,'PO'!$J$7:$J$106,'PO'!$L$7:$L$106,"",0)&lt;&gt;"READY",_xlfn.XLOOKUP(C46,'PO'!$J$7:$J$106,'PO'!$L$7:$L$106,"",0),IF(UPPER(TRIM(H46))&lt;&gt;UPPER(TRIM(I46)),"UNIT REVIEW",IF(OR(L46&lt;&gt;0,ABS(M46)&gt;'Start'!$B$11),"DIFFERENCE","NO FLAG - REVIEW REQUIRED")))))))</x:f>
      </x:c>
      <x:c r="P46" s="58" t="str">
        <x:f>IF(COUNTA('Invoice'!A46:J46)=0,"",'Invoice'!J46)</x:f>
      </x:c>
      <x:c r="Q46" s="58" t="str">
        <x:f>IF(COUNTA('Invoice'!A46:J46)=0,"",IF(D46=1,_xlfn.XLOOKUP(C46,'PO'!$J$7:$J$106,'PO'!$I$7:$I$106,"",0),""))</x:f>
      </x:c>
      <x:c r="R46" s="88"/>
      <x:c r="S46" s="100"/>
    </x:row>
    <x:row r="47" ht="34" customHeight="1">
      <x:c r="A47" s="58" t="str">
        <x:f>IF(COUNTA('Invoice'!A47:J47)=0,"",IF('Invoice'!A47="","(missing ID)",'Invoice'!A47))</x:f>
      </x:c>
      <x:c r="B47" s="58" t="str">
        <x:f>IF(COUNTA('Invoice'!A47:J47)=0,"",'Invoice'!C47)</x:f>
      </x:c>
      <x:c r="C47" s="58" t="str">
        <x:f>IF(COUNTA('Invoice'!A47:J47)=0,"",'Invoice'!K47)</x:f>
      </x:c>
      <x:c r="D47" s="58" t="str">
        <x:f>IF(COUNTA('Invoice'!A47:J47)=0,"",SUMPRODUCT(--('PO'!$J$7:$J$106=C47)))</x:f>
      </x:c>
      <x:c r="E47" s="58" t="str">
        <x:f>IF(COUNTA('Invoice'!A47:J47)=0,"",SUMPRODUCT(--('Invoice'!$K$7:$K$106=C47)))</x:f>
      </x:c>
      <x:c r="F47" s="86" t="str">
        <x:f>IF(COUNTA('Invoice'!A47:J47)=0,"",IF(D47=1,_xlfn.XLOOKUP(C47,'PO'!$J$7:$J$106,'PO'!$D$7:$D$106,"",0),""))</x:f>
      </x:c>
      <x:c r="G47" s="86" t="str">
        <x:f>IF(COUNTA('Invoice'!A47:J47)=0,"",'Invoice'!E47)</x:f>
      </x:c>
      <x:c r="H47" s="58" t="str">
        <x:f>IF(COUNTA('Invoice'!A47:J47)=0,"",IF(D47=1,_xlfn.XLOOKUP(C47,'PO'!$J$7:$J$106,'PO'!$E$7:$E$106,"",0),""))</x:f>
      </x:c>
      <x:c r="I47" s="58" t="str">
        <x:f>IF(COUNTA('Invoice'!A47:J47)=0,"",'Invoice'!F47)</x:f>
      </x:c>
      <x:c r="J47" s="82" t="str">
        <x:f>IF(COUNTA('Invoice'!A47:J47)=0,"",IF(D47=1,_xlfn.XLOOKUP(C47,'PO'!$J$7:$J$106,'PO'!$F$7:$F$106,"",0),""))</x:f>
      </x:c>
      <x:c r="K47" s="82" t="str">
        <x:f>IF(COUNTA('Invoice'!A47:J47)=0,"",'Invoice'!G47)</x:f>
      </x:c>
      <x:c r="L47" s="86" t="str">
        <x:f>IF(COUNTA('Invoice'!A47:J47)=0,"",IF(NOT(AND(D47=1,E47=1)),"",IF('Invoice'!M47&lt;&gt;"READY","",IF(_xlfn.XLOOKUP(C47,'PO'!$J$7:$J$106,'PO'!$L$7:$L$106,"",0)&lt;&gt;"READY","",IF(UPPER(TRIM(H47))&lt;&gt;UPPER(TRIM(I47)),"",G47-F47)))))</x:f>
      </x:c>
      <x:c r="M47" s="82" t="str">
        <x:f>IF(COUNTA('Invoice'!A47:J47)=0,"",IF(NOT(AND(D47=1,E47=1)),"",IF('Invoice'!M47&lt;&gt;"READY","",IF(_xlfn.XLOOKUP(C47,'PO'!$J$7:$J$106,'PO'!$L$7:$L$106,"",0)&lt;&gt;"READY","",IF(UPPER(TRIM(H47))&lt;&gt;UPPER(TRIM(I47)),"",K47-J47)))))</x:f>
      </x:c>
      <x:c r="N47" s="82" t="str">
        <x:f>IF(COUNTA('Invoice'!A47:J47)=0,"",IF(NOT(AND(D47=1,E47=1)),"",IF('Invoice'!M47&lt;&gt;"READY","",IF(_xlfn.XLOOKUP(C47,'PO'!$J$7:$J$106,'PO'!$L$7:$L$106,"",0)&lt;&gt;"READY","",IF(UPPER(TRIM(H47))&lt;&gt;UPPER(TRIM(I47)),"",'Invoice'!I47-_xlfn.XLOOKUP(C47,'PO'!$J$7:$J$106,'PO'!$H$7:$H$106,"",0))))))</x:f>
      </x:c>
      <x:c r="O47" s="58" t="str">
        <x:f>IF(COUNTA('Invoice'!A47:J47)=0,"",IF('Invoice'!M47&lt;&gt;"READY",'Invoice'!M47,IF(D47=0,"NO PO MATCH",IF(OR(D47&gt;1,E47&gt;1),"PAIRING REVIEW",IF(_xlfn.XLOOKUP(C47,'PO'!$J$7:$J$106,'PO'!$L$7:$L$106,"",0)&lt;&gt;"READY",_xlfn.XLOOKUP(C47,'PO'!$J$7:$J$106,'PO'!$L$7:$L$106,"",0),IF(UPPER(TRIM(H47))&lt;&gt;UPPER(TRIM(I47)),"UNIT REVIEW",IF(OR(L47&lt;&gt;0,ABS(M47)&gt;'Start'!$B$11),"DIFFERENCE","NO FLAG - REVIEW REQUIRED")))))))</x:f>
      </x:c>
      <x:c r="P47" s="58" t="str">
        <x:f>IF(COUNTA('Invoice'!A47:J47)=0,"",'Invoice'!J47)</x:f>
      </x:c>
      <x:c r="Q47" s="58" t="str">
        <x:f>IF(COUNTA('Invoice'!A47:J47)=0,"",IF(D47=1,_xlfn.XLOOKUP(C47,'PO'!$J$7:$J$106,'PO'!$I$7:$I$106,"",0),""))</x:f>
      </x:c>
      <x:c r="R47" s="88"/>
      <x:c r="S47" s="100"/>
    </x:row>
    <x:row r="48" ht="34" customHeight="1">
      <x:c r="A48" s="58" t="str">
        <x:f>IF(COUNTA('Invoice'!A48:J48)=0,"",IF('Invoice'!A48="","(missing ID)",'Invoice'!A48))</x:f>
      </x:c>
      <x:c r="B48" s="58" t="str">
        <x:f>IF(COUNTA('Invoice'!A48:J48)=0,"",'Invoice'!C48)</x:f>
      </x:c>
      <x:c r="C48" s="58" t="str">
        <x:f>IF(COUNTA('Invoice'!A48:J48)=0,"",'Invoice'!K48)</x:f>
      </x:c>
      <x:c r="D48" s="58" t="str">
        <x:f>IF(COUNTA('Invoice'!A48:J48)=0,"",SUMPRODUCT(--('PO'!$J$7:$J$106=C48)))</x:f>
      </x:c>
      <x:c r="E48" s="58" t="str">
        <x:f>IF(COUNTA('Invoice'!A48:J48)=0,"",SUMPRODUCT(--('Invoice'!$K$7:$K$106=C48)))</x:f>
      </x:c>
      <x:c r="F48" s="86" t="str">
        <x:f>IF(COUNTA('Invoice'!A48:J48)=0,"",IF(D48=1,_xlfn.XLOOKUP(C48,'PO'!$J$7:$J$106,'PO'!$D$7:$D$106,"",0),""))</x:f>
      </x:c>
      <x:c r="G48" s="86" t="str">
        <x:f>IF(COUNTA('Invoice'!A48:J48)=0,"",'Invoice'!E48)</x:f>
      </x:c>
      <x:c r="H48" s="58" t="str">
        <x:f>IF(COUNTA('Invoice'!A48:J48)=0,"",IF(D48=1,_xlfn.XLOOKUP(C48,'PO'!$J$7:$J$106,'PO'!$E$7:$E$106,"",0),""))</x:f>
      </x:c>
      <x:c r="I48" s="58" t="str">
        <x:f>IF(COUNTA('Invoice'!A48:J48)=0,"",'Invoice'!F48)</x:f>
      </x:c>
      <x:c r="J48" s="82" t="str">
        <x:f>IF(COUNTA('Invoice'!A48:J48)=0,"",IF(D48=1,_xlfn.XLOOKUP(C48,'PO'!$J$7:$J$106,'PO'!$F$7:$F$106,"",0),""))</x:f>
      </x:c>
      <x:c r="K48" s="82" t="str">
        <x:f>IF(COUNTA('Invoice'!A48:J48)=0,"",'Invoice'!G48)</x:f>
      </x:c>
      <x:c r="L48" s="86" t="str">
        <x:f>IF(COUNTA('Invoice'!A48:J48)=0,"",IF(NOT(AND(D48=1,E48=1)),"",IF('Invoice'!M48&lt;&gt;"READY","",IF(_xlfn.XLOOKUP(C48,'PO'!$J$7:$J$106,'PO'!$L$7:$L$106,"",0)&lt;&gt;"READY","",IF(UPPER(TRIM(H48))&lt;&gt;UPPER(TRIM(I48)),"",G48-F48)))))</x:f>
      </x:c>
      <x:c r="M48" s="82" t="str">
        <x:f>IF(COUNTA('Invoice'!A48:J48)=0,"",IF(NOT(AND(D48=1,E48=1)),"",IF('Invoice'!M48&lt;&gt;"READY","",IF(_xlfn.XLOOKUP(C48,'PO'!$J$7:$J$106,'PO'!$L$7:$L$106,"",0)&lt;&gt;"READY","",IF(UPPER(TRIM(H48))&lt;&gt;UPPER(TRIM(I48)),"",K48-J48)))))</x:f>
      </x:c>
      <x:c r="N48" s="82" t="str">
        <x:f>IF(COUNTA('Invoice'!A48:J48)=0,"",IF(NOT(AND(D48=1,E48=1)),"",IF('Invoice'!M48&lt;&gt;"READY","",IF(_xlfn.XLOOKUP(C48,'PO'!$J$7:$J$106,'PO'!$L$7:$L$106,"",0)&lt;&gt;"READY","",IF(UPPER(TRIM(H48))&lt;&gt;UPPER(TRIM(I48)),"",'Invoice'!I48-_xlfn.XLOOKUP(C48,'PO'!$J$7:$J$106,'PO'!$H$7:$H$106,"",0))))))</x:f>
      </x:c>
      <x:c r="O48" s="58" t="str">
        <x:f>IF(COUNTA('Invoice'!A48:J48)=0,"",IF('Invoice'!M48&lt;&gt;"READY",'Invoice'!M48,IF(D48=0,"NO PO MATCH",IF(OR(D48&gt;1,E48&gt;1),"PAIRING REVIEW",IF(_xlfn.XLOOKUP(C48,'PO'!$J$7:$J$106,'PO'!$L$7:$L$106,"",0)&lt;&gt;"READY",_xlfn.XLOOKUP(C48,'PO'!$J$7:$J$106,'PO'!$L$7:$L$106,"",0),IF(UPPER(TRIM(H48))&lt;&gt;UPPER(TRIM(I48)),"UNIT REVIEW",IF(OR(L48&lt;&gt;0,ABS(M48)&gt;'Start'!$B$11),"DIFFERENCE","NO FLAG - REVIEW REQUIRED")))))))</x:f>
      </x:c>
      <x:c r="P48" s="58" t="str">
        <x:f>IF(COUNTA('Invoice'!A48:J48)=0,"",'Invoice'!J48)</x:f>
      </x:c>
      <x:c r="Q48" s="58" t="str">
        <x:f>IF(COUNTA('Invoice'!A48:J48)=0,"",IF(D48=1,_xlfn.XLOOKUP(C48,'PO'!$J$7:$J$106,'PO'!$I$7:$I$106,"",0),""))</x:f>
      </x:c>
      <x:c r="R48" s="88"/>
      <x:c r="S48" s="100"/>
    </x:row>
    <x:row r="49" ht="34" customHeight="1">
      <x:c r="A49" s="58" t="str">
        <x:f>IF(COUNTA('Invoice'!A49:J49)=0,"",IF('Invoice'!A49="","(missing ID)",'Invoice'!A49))</x:f>
      </x:c>
      <x:c r="B49" s="58" t="str">
        <x:f>IF(COUNTA('Invoice'!A49:J49)=0,"",'Invoice'!C49)</x:f>
      </x:c>
      <x:c r="C49" s="58" t="str">
        <x:f>IF(COUNTA('Invoice'!A49:J49)=0,"",'Invoice'!K49)</x:f>
      </x:c>
      <x:c r="D49" s="58" t="str">
        <x:f>IF(COUNTA('Invoice'!A49:J49)=0,"",SUMPRODUCT(--('PO'!$J$7:$J$106=C49)))</x:f>
      </x:c>
      <x:c r="E49" s="58" t="str">
        <x:f>IF(COUNTA('Invoice'!A49:J49)=0,"",SUMPRODUCT(--('Invoice'!$K$7:$K$106=C49)))</x:f>
      </x:c>
      <x:c r="F49" s="86" t="str">
        <x:f>IF(COUNTA('Invoice'!A49:J49)=0,"",IF(D49=1,_xlfn.XLOOKUP(C49,'PO'!$J$7:$J$106,'PO'!$D$7:$D$106,"",0),""))</x:f>
      </x:c>
      <x:c r="G49" s="86" t="str">
        <x:f>IF(COUNTA('Invoice'!A49:J49)=0,"",'Invoice'!E49)</x:f>
      </x:c>
      <x:c r="H49" s="58" t="str">
        <x:f>IF(COUNTA('Invoice'!A49:J49)=0,"",IF(D49=1,_xlfn.XLOOKUP(C49,'PO'!$J$7:$J$106,'PO'!$E$7:$E$106,"",0),""))</x:f>
      </x:c>
      <x:c r="I49" s="58" t="str">
        <x:f>IF(COUNTA('Invoice'!A49:J49)=0,"",'Invoice'!F49)</x:f>
      </x:c>
      <x:c r="J49" s="82" t="str">
        <x:f>IF(COUNTA('Invoice'!A49:J49)=0,"",IF(D49=1,_xlfn.XLOOKUP(C49,'PO'!$J$7:$J$106,'PO'!$F$7:$F$106,"",0),""))</x:f>
      </x:c>
      <x:c r="K49" s="82" t="str">
        <x:f>IF(COUNTA('Invoice'!A49:J49)=0,"",'Invoice'!G49)</x:f>
      </x:c>
      <x:c r="L49" s="86" t="str">
        <x:f>IF(COUNTA('Invoice'!A49:J49)=0,"",IF(NOT(AND(D49=1,E49=1)),"",IF('Invoice'!M49&lt;&gt;"READY","",IF(_xlfn.XLOOKUP(C49,'PO'!$J$7:$J$106,'PO'!$L$7:$L$106,"",0)&lt;&gt;"READY","",IF(UPPER(TRIM(H49))&lt;&gt;UPPER(TRIM(I49)),"",G49-F49)))))</x:f>
      </x:c>
      <x:c r="M49" s="82" t="str">
        <x:f>IF(COUNTA('Invoice'!A49:J49)=0,"",IF(NOT(AND(D49=1,E49=1)),"",IF('Invoice'!M49&lt;&gt;"READY","",IF(_xlfn.XLOOKUP(C49,'PO'!$J$7:$J$106,'PO'!$L$7:$L$106,"",0)&lt;&gt;"READY","",IF(UPPER(TRIM(H49))&lt;&gt;UPPER(TRIM(I49)),"",K49-J49)))))</x:f>
      </x:c>
      <x:c r="N49" s="82" t="str">
        <x:f>IF(COUNTA('Invoice'!A49:J49)=0,"",IF(NOT(AND(D49=1,E49=1)),"",IF('Invoice'!M49&lt;&gt;"READY","",IF(_xlfn.XLOOKUP(C49,'PO'!$J$7:$J$106,'PO'!$L$7:$L$106,"",0)&lt;&gt;"READY","",IF(UPPER(TRIM(H49))&lt;&gt;UPPER(TRIM(I49)),"",'Invoice'!I49-_xlfn.XLOOKUP(C49,'PO'!$J$7:$J$106,'PO'!$H$7:$H$106,"",0))))))</x:f>
      </x:c>
      <x:c r="O49" s="58" t="str">
        <x:f>IF(COUNTA('Invoice'!A49:J49)=0,"",IF('Invoice'!M49&lt;&gt;"READY",'Invoice'!M49,IF(D49=0,"NO PO MATCH",IF(OR(D49&gt;1,E49&gt;1),"PAIRING REVIEW",IF(_xlfn.XLOOKUP(C49,'PO'!$J$7:$J$106,'PO'!$L$7:$L$106,"",0)&lt;&gt;"READY",_xlfn.XLOOKUP(C49,'PO'!$J$7:$J$106,'PO'!$L$7:$L$106,"",0),IF(UPPER(TRIM(H49))&lt;&gt;UPPER(TRIM(I49)),"UNIT REVIEW",IF(OR(L49&lt;&gt;0,ABS(M49)&gt;'Start'!$B$11),"DIFFERENCE","NO FLAG - REVIEW REQUIRED")))))))</x:f>
      </x:c>
      <x:c r="P49" s="58" t="str">
        <x:f>IF(COUNTA('Invoice'!A49:J49)=0,"",'Invoice'!J49)</x:f>
      </x:c>
      <x:c r="Q49" s="58" t="str">
        <x:f>IF(COUNTA('Invoice'!A49:J49)=0,"",IF(D49=1,_xlfn.XLOOKUP(C49,'PO'!$J$7:$J$106,'PO'!$I$7:$I$106,"",0),""))</x:f>
      </x:c>
      <x:c r="R49" s="88"/>
      <x:c r="S49" s="100"/>
    </x:row>
    <x:row r="50" ht="34" customHeight="1">
      <x:c r="A50" s="58" t="str">
        <x:f>IF(COUNTA('Invoice'!A50:J50)=0,"",IF('Invoice'!A50="","(missing ID)",'Invoice'!A50))</x:f>
      </x:c>
      <x:c r="B50" s="58" t="str">
        <x:f>IF(COUNTA('Invoice'!A50:J50)=0,"",'Invoice'!C50)</x:f>
      </x:c>
      <x:c r="C50" s="58" t="str">
        <x:f>IF(COUNTA('Invoice'!A50:J50)=0,"",'Invoice'!K50)</x:f>
      </x:c>
      <x:c r="D50" s="58" t="str">
        <x:f>IF(COUNTA('Invoice'!A50:J50)=0,"",SUMPRODUCT(--('PO'!$J$7:$J$106=C50)))</x:f>
      </x:c>
      <x:c r="E50" s="58" t="str">
        <x:f>IF(COUNTA('Invoice'!A50:J50)=0,"",SUMPRODUCT(--('Invoice'!$K$7:$K$106=C50)))</x:f>
      </x:c>
      <x:c r="F50" s="86" t="str">
        <x:f>IF(COUNTA('Invoice'!A50:J50)=0,"",IF(D50=1,_xlfn.XLOOKUP(C50,'PO'!$J$7:$J$106,'PO'!$D$7:$D$106,"",0),""))</x:f>
      </x:c>
      <x:c r="G50" s="86" t="str">
        <x:f>IF(COUNTA('Invoice'!A50:J50)=0,"",'Invoice'!E50)</x:f>
      </x:c>
      <x:c r="H50" s="58" t="str">
        <x:f>IF(COUNTA('Invoice'!A50:J50)=0,"",IF(D50=1,_xlfn.XLOOKUP(C50,'PO'!$J$7:$J$106,'PO'!$E$7:$E$106,"",0),""))</x:f>
      </x:c>
      <x:c r="I50" s="58" t="str">
        <x:f>IF(COUNTA('Invoice'!A50:J50)=0,"",'Invoice'!F50)</x:f>
      </x:c>
      <x:c r="J50" s="82" t="str">
        <x:f>IF(COUNTA('Invoice'!A50:J50)=0,"",IF(D50=1,_xlfn.XLOOKUP(C50,'PO'!$J$7:$J$106,'PO'!$F$7:$F$106,"",0),""))</x:f>
      </x:c>
      <x:c r="K50" s="82" t="str">
        <x:f>IF(COUNTA('Invoice'!A50:J50)=0,"",'Invoice'!G50)</x:f>
      </x:c>
      <x:c r="L50" s="86" t="str">
        <x:f>IF(COUNTA('Invoice'!A50:J50)=0,"",IF(NOT(AND(D50=1,E50=1)),"",IF('Invoice'!M50&lt;&gt;"READY","",IF(_xlfn.XLOOKUP(C50,'PO'!$J$7:$J$106,'PO'!$L$7:$L$106,"",0)&lt;&gt;"READY","",IF(UPPER(TRIM(H50))&lt;&gt;UPPER(TRIM(I50)),"",G50-F50)))))</x:f>
      </x:c>
      <x:c r="M50" s="82" t="str">
        <x:f>IF(COUNTA('Invoice'!A50:J50)=0,"",IF(NOT(AND(D50=1,E50=1)),"",IF('Invoice'!M50&lt;&gt;"READY","",IF(_xlfn.XLOOKUP(C50,'PO'!$J$7:$J$106,'PO'!$L$7:$L$106,"",0)&lt;&gt;"READY","",IF(UPPER(TRIM(H50))&lt;&gt;UPPER(TRIM(I50)),"",K50-J50)))))</x:f>
      </x:c>
      <x:c r="N50" s="82" t="str">
        <x:f>IF(COUNTA('Invoice'!A50:J50)=0,"",IF(NOT(AND(D50=1,E50=1)),"",IF('Invoice'!M50&lt;&gt;"READY","",IF(_xlfn.XLOOKUP(C50,'PO'!$J$7:$J$106,'PO'!$L$7:$L$106,"",0)&lt;&gt;"READY","",IF(UPPER(TRIM(H50))&lt;&gt;UPPER(TRIM(I50)),"",'Invoice'!I50-_xlfn.XLOOKUP(C50,'PO'!$J$7:$J$106,'PO'!$H$7:$H$106,"",0))))))</x:f>
      </x:c>
      <x:c r="O50" s="58" t="str">
        <x:f>IF(COUNTA('Invoice'!A50:J50)=0,"",IF('Invoice'!M50&lt;&gt;"READY",'Invoice'!M50,IF(D50=0,"NO PO MATCH",IF(OR(D50&gt;1,E50&gt;1),"PAIRING REVIEW",IF(_xlfn.XLOOKUP(C50,'PO'!$J$7:$J$106,'PO'!$L$7:$L$106,"",0)&lt;&gt;"READY",_xlfn.XLOOKUP(C50,'PO'!$J$7:$J$106,'PO'!$L$7:$L$106,"",0),IF(UPPER(TRIM(H50))&lt;&gt;UPPER(TRIM(I50)),"UNIT REVIEW",IF(OR(L50&lt;&gt;0,ABS(M50)&gt;'Start'!$B$11),"DIFFERENCE","NO FLAG - REVIEW REQUIRED")))))))</x:f>
      </x:c>
      <x:c r="P50" s="58" t="str">
        <x:f>IF(COUNTA('Invoice'!A50:J50)=0,"",'Invoice'!J50)</x:f>
      </x:c>
      <x:c r="Q50" s="58" t="str">
        <x:f>IF(COUNTA('Invoice'!A50:J50)=0,"",IF(D50=1,_xlfn.XLOOKUP(C50,'PO'!$J$7:$J$106,'PO'!$I$7:$I$106,"",0),""))</x:f>
      </x:c>
      <x:c r="R50" s="88"/>
      <x:c r="S50" s="100"/>
    </x:row>
    <x:row r="51" ht="34" customHeight="1">
      <x:c r="A51" s="58" t="str">
        <x:f>IF(COUNTA('Invoice'!A51:J51)=0,"",IF('Invoice'!A51="","(missing ID)",'Invoice'!A51))</x:f>
      </x:c>
      <x:c r="B51" s="58" t="str">
        <x:f>IF(COUNTA('Invoice'!A51:J51)=0,"",'Invoice'!C51)</x:f>
      </x:c>
      <x:c r="C51" s="58" t="str">
        <x:f>IF(COUNTA('Invoice'!A51:J51)=0,"",'Invoice'!K51)</x:f>
      </x:c>
      <x:c r="D51" s="58" t="str">
        <x:f>IF(COUNTA('Invoice'!A51:J51)=0,"",SUMPRODUCT(--('PO'!$J$7:$J$106=C51)))</x:f>
      </x:c>
      <x:c r="E51" s="58" t="str">
        <x:f>IF(COUNTA('Invoice'!A51:J51)=0,"",SUMPRODUCT(--('Invoice'!$K$7:$K$106=C51)))</x:f>
      </x:c>
      <x:c r="F51" s="86" t="str">
        <x:f>IF(COUNTA('Invoice'!A51:J51)=0,"",IF(D51=1,_xlfn.XLOOKUP(C51,'PO'!$J$7:$J$106,'PO'!$D$7:$D$106,"",0),""))</x:f>
      </x:c>
      <x:c r="G51" s="86" t="str">
        <x:f>IF(COUNTA('Invoice'!A51:J51)=0,"",'Invoice'!E51)</x:f>
      </x:c>
      <x:c r="H51" s="58" t="str">
        <x:f>IF(COUNTA('Invoice'!A51:J51)=0,"",IF(D51=1,_xlfn.XLOOKUP(C51,'PO'!$J$7:$J$106,'PO'!$E$7:$E$106,"",0),""))</x:f>
      </x:c>
      <x:c r="I51" s="58" t="str">
        <x:f>IF(COUNTA('Invoice'!A51:J51)=0,"",'Invoice'!F51)</x:f>
      </x:c>
      <x:c r="J51" s="82" t="str">
        <x:f>IF(COUNTA('Invoice'!A51:J51)=0,"",IF(D51=1,_xlfn.XLOOKUP(C51,'PO'!$J$7:$J$106,'PO'!$F$7:$F$106,"",0),""))</x:f>
      </x:c>
      <x:c r="K51" s="82" t="str">
        <x:f>IF(COUNTA('Invoice'!A51:J51)=0,"",'Invoice'!G51)</x:f>
      </x:c>
      <x:c r="L51" s="86" t="str">
        <x:f>IF(COUNTA('Invoice'!A51:J51)=0,"",IF(NOT(AND(D51=1,E51=1)),"",IF('Invoice'!M51&lt;&gt;"READY","",IF(_xlfn.XLOOKUP(C51,'PO'!$J$7:$J$106,'PO'!$L$7:$L$106,"",0)&lt;&gt;"READY","",IF(UPPER(TRIM(H51))&lt;&gt;UPPER(TRIM(I51)),"",G51-F51)))))</x:f>
      </x:c>
      <x:c r="M51" s="82" t="str">
        <x:f>IF(COUNTA('Invoice'!A51:J51)=0,"",IF(NOT(AND(D51=1,E51=1)),"",IF('Invoice'!M51&lt;&gt;"READY","",IF(_xlfn.XLOOKUP(C51,'PO'!$J$7:$J$106,'PO'!$L$7:$L$106,"",0)&lt;&gt;"READY","",IF(UPPER(TRIM(H51))&lt;&gt;UPPER(TRIM(I51)),"",K51-J51)))))</x:f>
      </x:c>
      <x:c r="N51" s="82" t="str">
        <x:f>IF(COUNTA('Invoice'!A51:J51)=0,"",IF(NOT(AND(D51=1,E51=1)),"",IF('Invoice'!M51&lt;&gt;"READY","",IF(_xlfn.XLOOKUP(C51,'PO'!$J$7:$J$106,'PO'!$L$7:$L$106,"",0)&lt;&gt;"READY","",IF(UPPER(TRIM(H51))&lt;&gt;UPPER(TRIM(I51)),"",'Invoice'!I51-_xlfn.XLOOKUP(C51,'PO'!$J$7:$J$106,'PO'!$H$7:$H$106,"",0))))))</x:f>
      </x:c>
      <x:c r="O51" s="58" t="str">
        <x:f>IF(COUNTA('Invoice'!A51:J51)=0,"",IF('Invoice'!M51&lt;&gt;"READY",'Invoice'!M51,IF(D51=0,"NO PO MATCH",IF(OR(D51&gt;1,E51&gt;1),"PAIRING REVIEW",IF(_xlfn.XLOOKUP(C51,'PO'!$J$7:$J$106,'PO'!$L$7:$L$106,"",0)&lt;&gt;"READY",_xlfn.XLOOKUP(C51,'PO'!$J$7:$J$106,'PO'!$L$7:$L$106,"",0),IF(UPPER(TRIM(H51))&lt;&gt;UPPER(TRIM(I51)),"UNIT REVIEW",IF(OR(L51&lt;&gt;0,ABS(M51)&gt;'Start'!$B$11),"DIFFERENCE","NO FLAG - REVIEW REQUIRED")))))))</x:f>
      </x:c>
      <x:c r="P51" s="58" t="str">
        <x:f>IF(COUNTA('Invoice'!A51:J51)=0,"",'Invoice'!J51)</x:f>
      </x:c>
      <x:c r="Q51" s="58" t="str">
        <x:f>IF(COUNTA('Invoice'!A51:J51)=0,"",IF(D51=1,_xlfn.XLOOKUP(C51,'PO'!$J$7:$J$106,'PO'!$I$7:$I$106,"",0),""))</x:f>
      </x:c>
      <x:c r="R51" s="88"/>
      <x:c r="S51" s="100"/>
    </x:row>
    <x:row r="52" ht="34" customHeight="1">
      <x:c r="A52" s="58" t="str">
        <x:f>IF(COUNTA('Invoice'!A52:J52)=0,"",IF('Invoice'!A52="","(missing ID)",'Invoice'!A52))</x:f>
      </x:c>
      <x:c r="B52" s="58" t="str">
        <x:f>IF(COUNTA('Invoice'!A52:J52)=0,"",'Invoice'!C52)</x:f>
      </x:c>
      <x:c r="C52" s="58" t="str">
        <x:f>IF(COUNTA('Invoice'!A52:J52)=0,"",'Invoice'!K52)</x:f>
      </x:c>
      <x:c r="D52" s="58" t="str">
        <x:f>IF(COUNTA('Invoice'!A52:J52)=0,"",SUMPRODUCT(--('PO'!$J$7:$J$106=C52)))</x:f>
      </x:c>
      <x:c r="E52" s="58" t="str">
        <x:f>IF(COUNTA('Invoice'!A52:J52)=0,"",SUMPRODUCT(--('Invoice'!$K$7:$K$106=C52)))</x:f>
      </x:c>
      <x:c r="F52" s="86" t="str">
        <x:f>IF(COUNTA('Invoice'!A52:J52)=0,"",IF(D52=1,_xlfn.XLOOKUP(C52,'PO'!$J$7:$J$106,'PO'!$D$7:$D$106,"",0),""))</x:f>
      </x:c>
      <x:c r="G52" s="86" t="str">
        <x:f>IF(COUNTA('Invoice'!A52:J52)=0,"",'Invoice'!E52)</x:f>
      </x:c>
      <x:c r="H52" s="58" t="str">
        <x:f>IF(COUNTA('Invoice'!A52:J52)=0,"",IF(D52=1,_xlfn.XLOOKUP(C52,'PO'!$J$7:$J$106,'PO'!$E$7:$E$106,"",0),""))</x:f>
      </x:c>
      <x:c r="I52" s="58" t="str">
        <x:f>IF(COUNTA('Invoice'!A52:J52)=0,"",'Invoice'!F52)</x:f>
      </x:c>
      <x:c r="J52" s="82" t="str">
        <x:f>IF(COUNTA('Invoice'!A52:J52)=0,"",IF(D52=1,_xlfn.XLOOKUP(C52,'PO'!$J$7:$J$106,'PO'!$F$7:$F$106,"",0),""))</x:f>
      </x:c>
      <x:c r="K52" s="82" t="str">
        <x:f>IF(COUNTA('Invoice'!A52:J52)=0,"",'Invoice'!G52)</x:f>
      </x:c>
      <x:c r="L52" s="86" t="str">
        <x:f>IF(COUNTA('Invoice'!A52:J52)=0,"",IF(NOT(AND(D52=1,E52=1)),"",IF('Invoice'!M52&lt;&gt;"READY","",IF(_xlfn.XLOOKUP(C52,'PO'!$J$7:$J$106,'PO'!$L$7:$L$106,"",0)&lt;&gt;"READY","",IF(UPPER(TRIM(H52))&lt;&gt;UPPER(TRIM(I52)),"",G52-F52)))))</x:f>
      </x:c>
      <x:c r="M52" s="82" t="str">
        <x:f>IF(COUNTA('Invoice'!A52:J52)=0,"",IF(NOT(AND(D52=1,E52=1)),"",IF('Invoice'!M52&lt;&gt;"READY","",IF(_xlfn.XLOOKUP(C52,'PO'!$J$7:$J$106,'PO'!$L$7:$L$106,"",0)&lt;&gt;"READY","",IF(UPPER(TRIM(H52))&lt;&gt;UPPER(TRIM(I52)),"",K52-J52)))))</x:f>
      </x:c>
      <x:c r="N52" s="82" t="str">
        <x:f>IF(COUNTA('Invoice'!A52:J52)=0,"",IF(NOT(AND(D52=1,E52=1)),"",IF('Invoice'!M52&lt;&gt;"READY","",IF(_xlfn.XLOOKUP(C52,'PO'!$J$7:$J$106,'PO'!$L$7:$L$106,"",0)&lt;&gt;"READY","",IF(UPPER(TRIM(H52))&lt;&gt;UPPER(TRIM(I52)),"",'Invoice'!I52-_xlfn.XLOOKUP(C52,'PO'!$J$7:$J$106,'PO'!$H$7:$H$106,"",0))))))</x:f>
      </x:c>
      <x:c r="O52" s="58" t="str">
        <x:f>IF(COUNTA('Invoice'!A52:J52)=0,"",IF('Invoice'!M52&lt;&gt;"READY",'Invoice'!M52,IF(D52=0,"NO PO MATCH",IF(OR(D52&gt;1,E52&gt;1),"PAIRING REVIEW",IF(_xlfn.XLOOKUP(C52,'PO'!$J$7:$J$106,'PO'!$L$7:$L$106,"",0)&lt;&gt;"READY",_xlfn.XLOOKUP(C52,'PO'!$J$7:$J$106,'PO'!$L$7:$L$106,"",0),IF(UPPER(TRIM(H52))&lt;&gt;UPPER(TRIM(I52)),"UNIT REVIEW",IF(OR(L52&lt;&gt;0,ABS(M52)&gt;'Start'!$B$11),"DIFFERENCE","NO FLAG - REVIEW REQUIRED")))))))</x:f>
      </x:c>
      <x:c r="P52" s="58" t="str">
        <x:f>IF(COUNTA('Invoice'!A52:J52)=0,"",'Invoice'!J52)</x:f>
      </x:c>
      <x:c r="Q52" s="58" t="str">
        <x:f>IF(COUNTA('Invoice'!A52:J52)=0,"",IF(D52=1,_xlfn.XLOOKUP(C52,'PO'!$J$7:$J$106,'PO'!$I$7:$I$106,"",0),""))</x:f>
      </x:c>
      <x:c r="R52" s="88"/>
      <x:c r="S52" s="100"/>
    </x:row>
    <x:row r="53" ht="34" customHeight="1">
      <x:c r="A53" s="58" t="str">
        <x:f>IF(COUNTA('Invoice'!A53:J53)=0,"",IF('Invoice'!A53="","(missing ID)",'Invoice'!A53))</x:f>
      </x:c>
      <x:c r="B53" s="58" t="str">
        <x:f>IF(COUNTA('Invoice'!A53:J53)=0,"",'Invoice'!C53)</x:f>
      </x:c>
      <x:c r="C53" s="58" t="str">
        <x:f>IF(COUNTA('Invoice'!A53:J53)=0,"",'Invoice'!K53)</x:f>
      </x:c>
      <x:c r="D53" s="58" t="str">
        <x:f>IF(COUNTA('Invoice'!A53:J53)=0,"",SUMPRODUCT(--('PO'!$J$7:$J$106=C53)))</x:f>
      </x:c>
      <x:c r="E53" s="58" t="str">
        <x:f>IF(COUNTA('Invoice'!A53:J53)=0,"",SUMPRODUCT(--('Invoice'!$K$7:$K$106=C53)))</x:f>
      </x:c>
      <x:c r="F53" s="86" t="str">
        <x:f>IF(COUNTA('Invoice'!A53:J53)=0,"",IF(D53=1,_xlfn.XLOOKUP(C53,'PO'!$J$7:$J$106,'PO'!$D$7:$D$106,"",0),""))</x:f>
      </x:c>
      <x:c r="G53" s="86" t="str">
        <x:f>IF(COUNTA('Invoice'!A53:J53)=0,"",'Invoice'!E53)</x:f>
      </x:c>
      <x:c r="H53" s="58" t="str">
        <x:f>IF(COUNTA('Invoice'!A53:J53)=0,"",IF(D53=1,_xlfn.XLOOKUP(C53,'PO'!$J$7:$J$106,'PO'!$E$7:$E$106,"",0),""))</x:f>
      </x:c>
      <x:c r="I53" s="58" t="str">
        <x:f>IF(COUNTA('Invoice'!A53:J53)=0,"",'Invoice'!F53)</x:f>
      </x:c>
      <x:c r="J53" s="82" t="str">
        <x:f>IF(COUNTA('Invoice'!A53:J53)=0,"",IF(D53=1,_xlfn.XLOOKUP(C53,'PO'!$J$7:$J$106,'PO'!$F$7:$F$106,"",0),""))</x:f>
      </x:c>
      <x:c r="K53" s="82" t="str">
        <x:f>IF(COUNTA('Invoice'!A53:J53)=0,"",'Invoice'!G53)</x:f>
      </x:c>
      <x:c r="L53" s="86" t="str">
        <x:f>IF(COUNTA('Invoice'!A53:J53)=0,"",IF(NOT(AND(D53=1,E53=1)),"",IF('Invoice'!M53&lt;&gt;"READY","",IF(_xlfn.XLOOKUP(C53,'PO'!$J$7:$J$106,'PO'!$L$7:$L$106,"",0)&lt;&gt;"READY","",IF(UPPER(TRIM(H53))&lt;&gt;UPPER(TRIM(I53)),"",G53-F53)))))</x:f>
      </x:c>
      <x:c r="M53" s="82" t="str">
        <x:f>IF(COUNTA('Invoice'!A53:J53)=0,"",IF(NOT(AND(D53=1,E53=1)),"",IF('Invoice'!M53&lt;&gt;"READY","",IF(_xlfn.XLOOKUP(C53,'PO'!$J$7:$J$106,'PO'!$L$7:$L$106,"",0)&lt;&gt;"READY","",IF(UPPER(TRIM(H53))&lt;&gt;UPPER(TRIM(I53)),"",K53-J53)))))</x:f>
      </x:c>
      <x:c r="N53" s="82" t="str">
        <x:f>IF(COUNTA('Invoice'!A53:J53)=0,"",IF(NOT(AND(D53=1,E53=1)),"",IF('Invoice'!M53&lt;&gt;"READY","",IF(_xlfn.XLOOKUP(C53,'PO'!$J$7:$J$106,'PO'!$L$7:$L$106,"",0)&lt;&gt;"READY","",IF(UPPER(TRIM(H53))&lt;&gt;UPPER(TRIM(I53)),"",'Invoice'!I53-_xlfn.XLOOKUP(C53,'PO'!$J$7:$J$106,'PO'!$H$7:$H$106,"",0))))))</x:f>
      </x:c>
      <x:c r="O53" s="58" t="str">
        <x:f>IF(COUNTA('Invoice'!A53:J53)=0,"",IF('Invoice'!M53&lt;&gt;"READY",'Invoice'!M53,IF(D53=0,"NO PO MATCH",IF(OR(D53&gt;1,E53&gt;1),"PAIRING REVIEW",IF(_xlfn.XLOOKUP(C53,'PO'!$J$7:$J$106,'PO'!$L$7:$L$106,"",0)&lt;&gt;"READY",_xlfn.XLOOKUP(C53,'PO'!$J$7:$J$106,'PO'!$L$7:$L$106,"",0),IF(UPPER(TRIM(H53))&lt;&gt;UPPER(TRIM(I53)),"UNIT REVIEW",IF(OR(L53&lt;&gt;0,ABS(M53)&gt;'Start'!$B$11),"DIFFERENCE","NO FLAG - REVIEW REQUIRED")))))))</x:f>
      </x:c>
      <x:c r="P53" s="58" t="str">
        <x:f>IF(COUNTA('Invoice'!A53:J53)=0,"",'Invoice'!J53)</x:f>
      </x:c>
      <x:c r="Q53" s="58" t="str">
        <x:f>IF(COUNTA('Invoice'!A53:J53)=0,"",IF(D53=1,_xlfn.XLOOKUP(C53,'PO'!$J$7:$J$106,'PO'!$I$7:$I$106,"",0),""))</x:f>
      </x:c>
      <x:c r="R53" s="88"/>
      <x:c r="S53" s="100"/>
    </x:row>
    <x:row r="54" ht="34" customHeight="1">
      <x:c r="A54" s="58" t="str">
        <x:f>IF(COUNTA('Invoice'!A54:J54)=0,"",IF('Invoice'!A54="","(missing ID)",'Invoice'!A54))</x:f>
      </x:c>
      <x:c r="B54" s="58" t="str">
        <x:f>IF(COUNTA('Invoice'!A54:J54)=0,"",'Invoice'!C54)</x:f>
      </x:c>
      <x:c r="C54" s="58" t="str">
        <x:f>IF(COUNTA('Invoice'!A54:J54)=0,"",'Invoice'!K54)</x:f>
      </x:c>
      <x:c r="D54" s="58" t="str">
        <x:f>IF(COUNTA('Invoice'!A54:J54)=0,"",SUMPRODUCT(--('PO'!$J$7:$J$106=C54)))</x:f>
      </x:c>
      <x:c r="E54" s="58" t="str">
        <x:f>IF(COUNTA('Invoice'!A54:J54)=0,"",SUMPRODUCT(--('Invoice'!$K$7:$K$106=C54)))</x:f>
      </x:c>
      <x:c r="F54" s="86" t="str">
        <x:f>IF(COUNTA('Invoice'!A54:J54)=0,"",IF(D54=1,_xlfn.XLOOKUP(C54,'PO'!$J$7:$J$106,'PO'!$D$7:$D$106,"",0),""))</x:f>
      </x:c>
      <x:c r="G54" s="86" t="str">
        <x:f>IF(COUNTA('Invoice'!A54:J54)=0,"",'Invoice'!E54)</x:f>
      </x:c>
      <x:c r="H54" s="58" t="str">
        <x:f>IF(COUNTA('Invoice'!A54:J54)=0,"",IF(D54=1,_xlfn.XLOOKUP(C54,'PO'!$J$7:$J$106,'PO'!$E$7:$E$106,"",0),""))</x:f>
      </x:c>
      <x:c r="I54" s="58" t="str">
        <x:f>IF(COUNTA('Invoice'!A54:J54)=0,"",'Invoice'!F54)</x:f>
      </x:c>
      <x:c r="J54" s="82" t="str">
        <x:f>IF(COUNTA('Invoice'!A54:J54)=0,"",IF(D54=1,_xlfn.XLOOKUP(C54,'PO'!$J$7:$J$106,'PO'!$F$7:$F$106,"",0),""))</x:f>
      </x:c>
      <x:c r="K54" s="82" t="str">
        <x:f>IF(COUNTA('Invoice'!A54:J54)=0,"",'Invoice'!G54)</x:f>
      </x:c>
      <x:c r="L54" s="86" t="str">
        <x:f>IF(COUNTA('Invoice'!A54:J54)=0,"",IF(NOT(AND(D54=1,E54=1)),"",IF('Invoice'!M54&lt;&gt;"READY","",IF(_xlfn.XLOOKUP(C54,'PO'!$J$7:$J$106,'PO'!$L$7:$L$106,"",0)&lt;&gt;"READY","",IF(UPPER(TRIM(H54))&lt;&gt;UPPER(TRIM(I54)),"",G54-F54)))))</x:f>
      </x:c>
      <x:c r="M54" s="82" t="str">
        <x:f>IF(COUNTA('Invoice'!A54:J54)=0,"",IF(NOT(AND(D54=1,E54=1)),"",IF('Invoice'!M54&lt;&gt;"READY","",IF(_xlfn.XLOOKUP(C54,'PO'!$J$7:$J$106,'PO'!$L$7:$L$106,"",0)&lt;&gt;"READY","",IF(UPPER(TRIM(H54))&lt;&gt;UPPER(TRIM(I54)),"",K54-J54)))))</x:f>
      </x:c>
      <x:c r="N54" s="82" t="str">
        <x:f>IF(COUNTA('Invoice'!A54:J54)=0,"",IF(NOT(AND(D54=1,E54=1)),"",IF('Invoice'!M54&lt;&gt;"READY","",IF(_xlfn.XLOOKUP(C54,'PO'!$J$7:$J$106,'PO'!$L$7:$L$106,"",0)&lt;&gt;"READY","",IF(UPPER(TRIM(H54))&lt;&gt;UPPER(TRIM(I54)),"",'Invoice'!I54-_xlfn.XLOOKUP(C54,'PO'!$J$7:$J$106,'PO'!$H$7:$H$106,"",0))))))</x:f>
      </x:c>
      <x:c r="O54" s="58" t="str">
        <x:f>IF(COUNTA('Invoice'!A54:J54)=0,"",IF('Invoice'!M54&lt;&gt;"READY",'Invoice'!M54,IF(D54=0,"NO PO MATCH",IF(OR(D54&gt;1,E54&gt;1),"PAIRING REVIEW",IF(_xlfn.XLOOKUP(C54,'PO'!$J$7:$J$106,'PO'!$L$7:$L$106,"",0)&lt;&gt;"READY",_xlfn.XLOOKUP(C54,'PO'!$J$7:$J$106,'PO'!$L$7:$L$106,"",0),IF(UPPER(TRIM(H54))&lt;&gt;UPPER(TRIM(I54)),"UNIT REVIEW",IF(OR(L54&lt;&gt;0,ABS(M54)&gt;'Start'!$B$11),"DIFFERENCE","NO FLAG - REVIEW REQUIRED")))))))</x:f>
      </x:c>
      <x:c r="P54" s="58" t="str">
        <x:f>IF(COUNTA('Invoice'!A54:J54)=0,"",'Invoice'!J54)</x:f>
      </x:c>
      <x:c r="Q54" s="58" t="str">
        <x:f>IF(COUNTA('Invoice'!A54:J54)=0,"",IF(D54=1,_xlfn.XLOOKUP(C54,'PO'!$J$7:$J$106,'PO'!$I$7:$I$106,"",0),""))</x:f>
      </x:c>
      <x:c r="R54" s="88"/>
      <x:c r="S54" s="100"/>
    </x:row>
    <x:row r="55" ht="34" customHeight="1">
      <x:c r="A55" s="58" t="str">
        <x:f>IF(COUNTA('Invoice'!A55:J55)=0,"",IF('Invoice'!A55="","(missing ID)",'Invoice'!A55))</x:f>
      </x:c>
      <x:c r="B55" s="58" t="str">
        <x:f>IF(COUNTA('Invoice'!A55:J55)=0,"",'Invoice'!C55)</x:f>
      </x:c>
      <x:c r="C55" s="58" t="str">
        <x:f>IF(COUNTA('Invoice'!A55:J55)=0,"",'Invoice'!K55)</x:f>
      </x:c>
      <x:c r="D55" s="58" t="str">
        <x:f>IF(COUNTA('Invoice'!A55:J55)=0,"",SUMPRODUCT(--('PO'!$J$7:$J$106=C55)))</x:f>
      </x:c>
      <x:c r="E55" s="58" t="str">
        <x:f>IF(COUNTA('Invoice'!A55:J55)=0,"",SUMPRODUCT(--('Invoice'!$K$7:$K$106=C55)))</x:f>
      </x:c>
      <x:c r="F55" s="86" t="str">
        <x:f>IF(COUNTA('Invoice'!A55:J55)=0,"",IF(D55=1,_xlfn.XLOOKUP(C55,'PO'!$J$7:$J$106,'PO'!$D$7:$D$106,"",0),""))</x:f>
      </x:c>
      <x:c r="G55" s="86" t="str">
        <x:f>IF(COUNTA('Invoice'!A55:J55)=0,"",'Invoice'!E55)</x:f>
      </x:c>
      <x:c r="H55" s="58" t="str">
        <x:f>IF(COUNTA('Invoice'!A55:J55)=0,"",IF(D55=1,_xlfn.XLOOKUP(C55,'PO'!$J$7:$J$106,'PO'!$E$7:$E$106,"",0),""))</x:f>
      </x:c>
      <x:c r="I55" s="58" t="str">
        <x:f>IF(COUNTA('Invoice'!A55:J55)=0,"",'Invoice'!F55)</x:f>
      </x:c>
      <x:c r="J55" s="82" t="str">
        <x:f>IF(COUNTA('Invoice'!A55:J55)=0,"",IF(D55=1,_xlfn.XLOOKUP(C55,'PO'!$J$7:$J$106,'PO'!$F$7:$F$106,"",0),""))</x:f>
      </x:c>
      <x:c r="K55" s="82" t="str">
        <x:f>IF(COUNTA('Invoice'!A55:J55)=0,"",'Invoice'!G55)</x:f>
      </x:c>
      <x:c r="L55" s="86" t="str">
        <x:f>IF(COUNTA('Invoice'!A55:J55)=0,"",IF(NOT(AND(D55=1,E55=1)),"",IF('Invoice'!M55&lt;&gt;"READY","",IF(_xlfn.XLOOKUP(C55,'PO'!$J$7:$J$106,'PO'!$L$7:$L$106,"",0)&lt;&gt;"READY","",IF(UPPER(TRIM(H55))&lt;&gt;UPPER(TRIM(I55)),"",G55-F55)))))</x:f>
      </x:c>
      <x:c r="M55" s="82" t="str">
        <x:f>IF(COUNTA('Invoice'!A55:J55)=0,"",IF(NOT(AND(D55=1,E55=1)),"",IF('Invoice'!M55&lt;&gt;"READY","",IF(_xlfn.XLOOKUP(C55,'PO'!$J$7:$J$106,'PO'!$L$7:$L$106,"",0)&lt;&gt;"READY","",IF(UPPER(TRIM(H55))&lt;&gt;UPPER(TRIM(I55)),"",K55-J55)))))</x:f>
      </x:c>
      <x:c r="N55" s="82" t="str">
        <x:f>IF(COUNTA('Invoice'!A55:J55)=0,"",IF(NOT(AND(D55=1,E55=1)),"",IF('Invoice'!M55&lt;&gt;"READY","",IF(_xlfn.XLOOKUP(C55,'PO'!$J$7:$J$106,'PO'!$L$7:$L$106,"",0)&lt;&gt;"READY","",IF(UPPER(TRIM(H55))&lt;&gt;UPPER(TRIM(I55)),"",'Invoice'!I55-_xlfn.XLOOKUP(C55,'PO'!$J$7:$J$106,'PO'!$H$7:$H$106,"",0))))))</x:f>
      </x:c>
      <x:c r="O55" s="58" t="str">
        <x:f>IF(COUNTA('Invoice'!A55:J55)=0,"",IF('Invoice'!M55&lt;&gt;"READY",'Invoice'!M55,IF(D55=0,"NO PO MATCH",IF(OR(D55&gt;1,E55&gt;1),"PAIRING REVIEW",IF(_xlfn.XLOOKUP(C55,'PO'!$J$7:$J$106,'PO'!$L$7:$L$106,"",0)&lt;&gt;"READY",_xlfn.XLOOKUP(C55,'PO'!$J$7:$J$106,'PO'!$L$7:$L$106,"",0),IF(UPPER(TRIM(H55))&lt;&gt;UPPER(TRIM(I55)),"UNIT REVIEW",IF(OR(L55&lt;&gt;0,ABS(M55)&gt;'Start'!$B$11),"DIFFERENCE","NO FLAG - REVIEW REQUIRED")))))))</x:f>
      </x:c>
      <x:c r="P55" s="58" t="str">
        <x:f>IF(COUNTA('Invoice'!A55:J55)=0,"",'Invoice'!J55)</x:f>
      </x:c>
      <x:c r="Q55" s="58" t="str">
        <x:f>IF(COUNTA('Invoice'!A55:J55)=0,"",IF(D55=1,_xlfn.XLOOKUP(C55,'PO'!$J$7:$J$106,'PO'!$I$7:$I$106,"",0),""))</x:f>
      </x:c>
      <x:c r="R55" s="88"/>
      <x:c r="S55" s="100"/>
    </x:row>
    <x:row r="56" ht="34" customHeight="1">
      <x:c r="A56" s="58" t="str">
        <x:f>IF(COUNTA('Invoice'!A56:J56)=0,"",IF('Invoice'!A56="","(missing ID)",'Invoice'!A56))</x:f>
      </x:c>
      <x:c r="B56" s="58" t="str">
        <x:f>IF(COUNTA('Invoice'!A56:J56)=0,"",'Invoice'!C56)</x:f>
      </x:c>
      <x:c r="C56" s="58" t="str">
        <x:f>IF(COUNTA('Invoice'!A56:J56)=0,"",'Invoice'!K56)</x:f>
      </x:c>
      <x:c r="D56" s="58" t="str">
        <x:f>IF(COUNTA('Invoice'!A56:J56)=0,"",SUMPRODUCT(--('PO'!$J$7:$J$106=C56)))</x:f>
      </x:c>
      <x:c r="E56" s="58" t="str">
        <x:f>IF(COUNTA('Invoice'!A56:J56)=0,"",SUMPRODUCT(--('Invoice'!$K$7:$K$106=C56)))</x:f>
      </x:c>
      <x:c r="F56" s="86" t="str">
        <x:f>IF(COUNTA('Invoice'!A56:J56)=0,"",IF(D56=1,_xlfn.XLOOKUP(C56,'PO'!$J$7:$J$106,'PO'!$D$7:$D$106,"",0),""))</x:f>
      </x:c>
      <x:c r="G56" s="86" t="str">
        <x:f>IF(COUNTA('Invoice'!A56:J56)=0,"",'Invoice'!E56)</x:f>
      </x:c>
      <x:c r="H56" s="58" t="str">
        <x:f>IF(COUNTA('Invoice'!A56:J56)=0,"",IF(D56=1,_xlfn.XLOOKUP(C56,'PO'!$J$7:$J$106,'PO'!$E$7:$E$106,"",0),""))</x:f>
      </x:c>
      <x:c r="I56" s="58" t="str">
        <x:f>IF(COUNTA('Invoice'!A56:J56)=0,"",'Invoice'!F56)</x:f>
      </x:c>
      <x:c r="J56" s="82" t="str">
        <x:f>IF(COUNTA('Invoice'!A56:J56)=0,"",IF(D56=1,_xlfn.XLOOKUP(C56,'PO'!$J$7:$J$106,'PO'!$F$7:$F$106,"",0),""))</x:f>
      </x:c>
      <x:c r="K56" s="82" t="str">
        <x:f>IF(COUNTA('Invoice'!A56:J56)=0,"",'Invoice'!G56)</x:f>
      </x:c>
      <x:c r="L56" s="86" t="str">
        <x:f>IF(COUNTA('Invoice'!A56:J56)=0,"",IF(NOT(AND(D56=1,E56=1)),"",IF('Invoice'!M56&lt;&gt;"READY","",IF(_xlfn.XLOOKUP(C56,'PO'!$J$7:$J$106,'PO'!$L$7:$L$106,"",0)&lt;&gt;"READY","",IF(UPPER(TRIM(H56))&lt;&gt;UPPER(TRIM(I56)),"",G56-F56)))))</x:f>
      </x:c>
      <x:c r="M56" s="82" t="str">
        <x:f>IF(COUNTA('Invoice'!A56:J56)=0,"",IF(NOT(AND(D56=1,E56=1)),"",IF('Invoice'!M56&lt;&gt;"READY","",IF(_xlfn.XLOOKUP(C56,'PO'!$J$7:$J$106,'PO'!$L$7:$L$106,"",0)&lt;&gt;"READY","",IF(UPPER(TRIM(H56))&lt;&gt;UPPER(TRIM(I56)),"",K56-J56)))))</x:f>
      </x:c>
      <x:c r="N56" s="82" t="str">
        <x:f>IF(COUNTA('Invoice'!A56:J56)=0,"",IF(NOT(AND(D56=1,E56=1)),"",IF('Invoice'!M56&lt;&gt;"READY","",IF(_xlfn.XLOOKUP(C56,'PO'!$J$7:$J$106,'PO'!$L$7:$L$106,"",0)&lt;&gt;"READY","",IF(UPPER(TRIM(H56))&lt;&gt;UPPER(TRIM(I56)),"",'Invoice'!I56-_xlfn.XLOOKUP(C56,'PO'!$J$7:$J$106,'PO'!$H$7:$H$106,"",0))))))</x:f>
      </x:c>
      <x:c r="O56" s="58" t="str">
        <x:f>IF(COUNTA('Invoice'!A56:J56)=0,"",IF('Invoice'!M56&lt;&gt;"READY",'Invoice'!M56,IF(D56=0,"NO PO MATCH",IF(OR(D56&gt;1,E56&gt;1),"PAIRING REVIEW",IF(_xlfn.XLOOKUP(C56,'PO'!$J$7:$J$106,'PO'!$L$7:$L$106,"",0)&lt;&gt;"READY",_xlfn.XLOOKUP(C56,'PO'!$J$7:$J$106,'PO'!$L$7:$L$106,"",0),IF(UPPER(TRIM(H56))&lt;&gt;UPPER(TRIM(I56)),"UNIT REVIEW",IF(OR(L56&lt;&gt;0,ABS(M56)&gt;'Start'!$B$11),"DIFFERENCE","NO FLAG - REVIEW REQUIRED")))))))</x:f>
      </x:c>
      <x:c r="P56" s="58" t="str">
        <x:f>IF(COUNTA('Invoice'!A56:J56)=0,"",'Invoice'!J56)</x:f>
      </x:c>
      <x:c r="Q56" s="58" t="str">
        <x:f>IF(COUNTA('Invoice'!A56:J56)=0,"",IF(D56=1,_xlfn.XLOOKUP(C56,'PO'!$J$7:$J$106,'PO'!$I$7:$I$106,"",0),""))</x:f>
      </x:c>
      <x:c r="R56" s="88"/>
      <x:c r="S56" s="100"/>
    </x:row>
    <x:row r="57" ht="34" customHeight="1">
      <x:c r="A57" s="58" t="str">
        <x:f>IF(COUNTA('Invoice'!A57:J57)=0,"",IF('Invoice'!A57="","(missing ID)",'Invoice'!A57))</x:f>
      </x:c>
      <x:c r="B57" s="58" t="str">
        <x:f>IF(COUNTA('Invoice'!A57:J57)=0,"",'Invoice'!C57)</x:f>
      </x:c>
      <x:c r="C57" s="58" t="str">
        <x:f>IF(COUNTA('Invoice'!A57:J57)=0,"",'Invoice'!K57)</x:f>
      </x:c>
      <x:c r="D57" s="58" t="str">
        <x:f>IF(COUNTA('Invoice'!A57:J57)=0,"",SUMPRODUCT(--('PO'!$J$7:$J$106=C57)))</x:f>
      </x:c>
      <x:c r="E57" s="58" t="str">
        <x:f>IF(COUNTA('Invoice'!A57:J57)=0,"",SUMPRODUCT(--('Invoice'!$K$7:$K$106=C57)))</x:f>
      </x:c>
      <x:c r="F57" s="86" t="str">
        <x:f>IF(COUNTA('Invoice'!A57:J57)=0,"",IF(D57=1,_xlfn.XLOOKUP(C57,'PO'!$J$7:$J$106,'PO'!$D$7:$D$106,"",0),""))</x:f>
      </x:c>
      <x:c r="G57" s="86" t="str">
        <x:f>IF(COUNTA('Invoice'!A57:J57)=0,"",'Invoice'!E57)</x:f>
      </x:c>
      <x:c r="H57" s="58" t="str">
        <x:f>IF(COUNTA('Invoice'!A57:J57)=0,"",IF(D57=1,_xlfn.XLOOKUP(C57,'PO'!$J$7:$J$106,'PO'!$E$7:$E$106,"",0),""))</x:f>
      </x:c>
      <x:c r="I57" s="58" t="str">
        <x:f>IF(COUNTA('Invoice'!A57:J57)=0,"",'Invoice'!F57)</x:f>
      </x:c>
      <x:c r="J57" s="82" t="str">
        <x:f>IF(COUNTA('Invoice'!A57:J57)=0,"",IF(D57=1,_xlfn.XLOOKUP(C57,'PO'!$J$7:$J$106,'PO'!$F$7:$F$106,"",0),""))</x:f>
      </x:c>
      <x:c r="K57" s="82" t="str">
        <x:f>IF(COUNTA('Invoice'!A57:J57)=0,"",'Invoice'!G57)</x:f>
      </x:c>
      <x:c r="L57" s="86" t="str">
        <x:f>IF(COUNTA('Invoice'!A57:J57)=0,"",IF(NOT(AND(D57=1,E57=1)),"",IF('Invoice'!M57&lt;&gt;"READY","",IF(_xlfn.XLOOKUP(C57,'PO'!$J$7:$J$106,'PO'!$L$7:$L$106,"",0)&lt;&gt;"READY","",IF(UPPER(TRIM(H57))&lt;&gt;UPPER(TRIM(I57)),"",G57-F57)))))</x:f>
      </x:c>
      <x:c r="M57" s="82" t="str">
        <x:f>IF(COUNTA('Invoice'!A57:J57)=0,"",IF(NOT(AND(D57=1,E57=1)),"",IF('Invoice'!M57&lt;&gt;"READY","",IF(_xlfn.XLOOKUP(C57,'PO'!$J$7:$J$106,'PO'!$L$7:$L$106,"",0)&lt;&gt;"READY","",IF(UPPER(TRIM(H57))&lt;&gt;UPPER(TRIM(I57)),"",K57-J57)))))</x:f>
      </x:c>
      <x:c r="N57" s="82" t="str">
        <x:f>IF(COUNTA('Invoice'!A57:J57)=0,"",IF(NOT(AND(D57=1,E57=1)),"",IF('Invoice'!M57&lt;&gt;"READY","",IF(_xlfn.XLOOKUP(C57,'PO'!$J$7:$J$106,'PO'!$L$7:$L$106,"",0)&lt;&gt;"READY","",IF(UPPER(TRIM(H57))&lt;&gt;UPPER(TRIM(I57)),"",'Invoice'!I57-_xlfn.XLOOKUP(C57,'PO'!$J$7:$J$106,'PO'!$H$7:$H$106,"",0))))))</x:f>
      </x:c>
      <x:c r="O57" s="58" t="str">
        <x:f>IF(COUNTA('Invoice'!A57:J57)=0,"",IF('Invoice'!M57&lt;&gt;"READY",'Invoice'!M57,IF(D57=0,"NO PO MATCH",IF(OR(D57&gt;1,E57&gt;1),"PAIRING REVIEW",IF(_xlfn.XLOOKUP(C57,'PO'!$J$7:$J$106,'PO'!$L$7:$L$106,"",0)&lt;&gt;"READY",_xlfn.XLOOKUP(C57,'PO'!$J$7:$J$106,'PO'!$L$7:$L$106,"",0),IF(UPPER(TRIM(H57))&lt;&gt;UPPER(TRIM(I57)),"UNIT REVIEW",IF(OR(L57&lt;&gt;0,ABS(M57)&gt;'Start'!$B$11),"DIFFERENCE","NO FLAG - REVIEW REQUIRED")))))))</x:f>
      </x:c>
      <x:c r="P57" s="58" t="str">
        <x:f>IF(COUNTA('Invoice'!A57:J57)=0,"",'Invoice'!J57)</x:f>
      </x:c>
      <x:c r="Q57" s="58" t="str">
        <x:f>IF(COUNTA('Invoice'!A57:J57)=0,"",IF(D57=1,_xlfn.XLOOKUP(C57,'PO'!$J$7:$J$106,'PO'!$I$7:$I$106,"",0),""))</x:f>
      </x:c>
      <x:c r="R57" s="88"/>
      <x:c r="S57" s="100"/>
    </x:row>
    <x:row r="58" ht="34" customHeight="1">
      <x:c r="A58" s="58" t="str">
        <x:f>IF(COUNTA('Invoice'!A58:J58)=0,"",IF('Invoice'!A58="","(missing ID)",'Invoice'!A58))</x:f>
      </x:c>
      <x:c r="B58" s="58" t="str">
        <x:f>IF(COUNTA('Invoice'!A58:J58)=0,"",'Invoice'!C58)</x:f>
      </x:c>
      <x:c r="C58" s="58" t="str">
        <x:f>IF(COUNTA('Invoice'!A58:J58)=0,"",'Invoice'!K58)</x:f>
      </x:c>
      <x:c r="D58" s="58" t="str">
        <x:f>IF(COUNTA('Invoice'!A58:J58)=0,"",SUMPRODUCT(--('PO'!$J$7:$J$106=C58)))</x:f>
      </x:c>
      <x:c r="E58" s="58" t="str">
        <x:f>IF(COUNTA('Invoice'!A58:J58)=0,"",SUMPRODUCT(--('Invoice'!$K$7:$K$106=C58)))</x:f>
      </x:c>
      <x:c r="F58" s="86" t="str">
        <x:f>IF(COUNTA('Invoice'!A58:J58)=0,"",IF(D58=1,_xlfn.XLOOKUP(C58,'PO'!$J$7:$J$106,'PO'!$D$7:$D$106,"",0),""))</x:f>
      </x:c>
      <x:c r="G58" s="86" t="str">
        <x:f>IF(COUNTA('Invoice'!A58:J58)=0,"",'Invoice'!E58)</x:f>
      </x:c>
      <x:c r="H58" s="58" t="str">
        <x:f>IF(COUNTA('Invoice'!A58:J58)=0,"",IF(D58=1,_xlfn.XLOOKUP(C58,'PO'!$J$7:$J$106,'PO'!$E$7:$E$106,"",0),""))</x:f>
      </x:c>
      <x:c r="I58" s="58" t="str">
        <x:f>IF(COUNTA('Invoice'!A58:J58)=0,"",'Invoice'!F58)</x:f>
      </x:c>
      <x:c r="J58" s="82" t="str">
        <x:f>IF(COUNTA('Invoice'!A58:J58)=0,"",IF(D58=1,_xlfn.XLOOKUP(C58,'PO'!$J$7:$J$106,'PO'!$F$7:$F$106,"",0),""))</x:f>
      </x:c>
      <x:c r="K58" s="82" t="str">
        <x:f>IF(COUNTA('Invoice'!A58:J58)=0,"",'Invoice'!G58)</x:f>
      </x:c>
      <x:c r="L58" s="86" t="str">
        <x:f>IF(COUNTA('Invoice'!A58:J58)=0,"",IF(NOT(AND(D58=1,E58=1)),"",IF('Invoice'!M58&lt;&gt;"READY","",IF(_xlfn.XLOOKUP(C58,'PO'!$J$7:$J$106,'PO'!$L$7:$L$106,"",0)&lt;&gt;"READY","",IF(UPPER(TRIM(H58))&lt;&gt;UPPER(TRIM(I58)),"",G58-F58)))))</x:f>
      </x:c>
      <x:c r="M58" s="82" t="str">
        <x:f>IF(COUNTA('Invoice'!A58:J58)=0,"",IF(NOT(AND(D58=1,E58=1)),"",IF('Invoice'!M58&lt;&gt;"READY","",IF(_xlfn.XLOOKUP(C58,'PO'!$J$7:$J$106,'PO'!$L$7:$L$106,"",0)&lt;&gt;"READY","",IF(UPPER(TRIM(H58))&lt;&gt;UPPER(TRIM(I58)),"",K58-J58)))))</x:f>
      </x:c>
      <x:c r="N58" s="82" t="str">
        <x:f>IF(COUNTA('Invoice'!A58:J58)=0,"",IF(NOT(AND(D58=1,E58=1)),"",IF('Invoice'!M58&lt;&gt;"READY","",IF(_xlfn.XLOOKUP(C58,'PO'!$J$7:$J$106,'PO'!$L$7:$L$106,"",0)&lt;&gt;"READY","",IF(UPPER(TRIM(H58))&lt;&gt;UPPER(TRIM(I58)),"",'Invoice'!I58-_xlfn.XLOOKUP(C58,'PO'!$J$7:$J$106,'PO'!$H$7:$H$106,"",0))))))</x:f>
      </x:c>
      <x:c r="O58" s="58" t="str">
        <x:f>IF(COUNTA('Invoice'!A58:J58)=0,"",IF('Invoice'!M58&lt;&gt;"READY",'Invoice'!M58,IF(D58=0,"NO PO MATCH",IF(OR(D58&gt;1,E58&gt;1),"PAIRING REVIEW",IF(_xlfn.XLOOKUP(C58,'PO'!$J$7:$J$106,'PO'!$L$7:$L$106,"",0)&lt;&gt;"READY",_xlfn.XLOOKUP(C58,'PO'!$J$7:$J$106,'PO'!$L$7:$L$106,"",0),IF(UPPER(TRIM(H58))&lt;&gt;UPPER(TRIM(I58)),"UNIT REVIEW",IF(OR(L58&lt;&gt;0,ABS(M58)&gt;'Start'!$B$11),"DIFFERENCE","NO FLAG - REVIEW REQUIRED")))))))</x:f>
      </x:c>
      <x:c r="P58" s="58" t="str">
        <x:f>IF(COUNTA('Invoice'!A58:J58)=0,"",'Invoice'!J58)</x:f>
      </x:c>
      <x:c r="Q58" s="58" t="str">
        <x:f>IF(COUNTA('Invoice'!A58:J58)=0,"",IF(D58=1,_xlfn.XLOOKUP(C58,'PO'!$J$7:$J$106,'PO'!$I$7:$I$106,"",0),""))</x:f>
      </x:c>
      <x:c r="R58" s="88"/>
      <x:c r="S58" s="100"/>
    </x:row>
    <x:row r="59" ht="34" customHeight="1">
      <x:c r="A59" s="58" t="str">
        <x:f>IF(COUNTA('Invoice'!A59:J59)=0,"",IF('Invoice'!A59="","(missing ID)",'Invoice'!A59))</x:f>
      </x:c>
      <x:c r="B59" s="58" t="str">
        <x:f>IF(COUNTA('Invoice'!A59:J59)=0,"",'Invoice'!C59)</x:f>
      </x:c>
      <x:c r="C59" s="58" t="str">
        <x:f>IF(COUNTA('Invoice'!A59:J59)=0,"",'Invoice'!K59)</x:f>
      </x:c>
      <x:c r="D59" s="58" t="str">
        <x:f>IF(COUNTA('Invoice'!A59:J59)=0,"",SUMPRODUCT(--('PO'!$J$7:$J$106=C59)))</x:f>
      </x:c>
      <x:c r="E59" s="58" t="str">
        <x:f>IF(COUNTA('Invoice'!A59:J59)=0,"",SUMPRODUCT(--('Invoice'!$K$7:$K$106=C59)))</x:f>
      </x:c>
      <x:c r="F59" s="86" t="str">
        <x:f>IF(COUNTA('Invoice'!A59:J59)=0,"",IF(D59=1,_xlfn.XLOOKUP(C59,'PO'!$J$7:$J$106,'PO'!$D$7:$D$106,"",0),""))</x:f>
      </x:c>
      <x:c r="G59" s="86" t="str">
        <x:f>IF(COUNTA('Invoice'!A59:J59)=0,"",'Invoice'!E59)</x:f>
      </x:c>
      <x:c r="H59" s="58" t="str">
        <x:f>IF(COUNTA('Invoice'!A59:J59)=0,"",IF(D59=1,_xlfn.XLOOKUP(C59,'PO'!$J$7:$J$106,'PO'!$E$7:$E$106,"",0),""))</x:f>
      </x:c>
      <x:c r="I59" s="58" t="str">
        <x:f>IF(COUNTA('Invoice'!A59:J59)=0,"",'Invoice'!F59)</x:f>
      </x:c>
      <x:c r="J59" s="82" t="str">
        <x:f>IF(COUNTA('Invoice'!A59:J59)=0,"",IF(D59=1,_xlfn.XLOOKUP(C59,'PO'!$J$7:$J$106,'PO'!$F$7:$F$106,"",0),""))</x:f>
      </x:c>
      <x:c r="K59" s="82" t="str">
        <x:f>IF(COUNTA('Invoice'!A59:J59)=0,"",'Invoice'!G59)</x:f>
      </x:c>
      <x:c r="L59" s="86" t="str">
        <x:f>IF(COUNTA('Invoice'!A59:J59)=0,"",IF(NOT(AND(D59=1,E59=1)),"",IF('Invoice'!M59&lt;&gt;"READY","",IF(_xlfn.XLOOKUP(C59,'PO'!$J$7:$J$106,'PO'!$L$7:$L$106,"",0)&lt;&gt;"READY","",IF(UPPER(TRIM(H59))&lt;&gt;UPPER(TRIM(I59)),"",G59-F59)))))</x:f>
      </x:c>
      <x:c r="M59" s="82" t="str">
        <x:f>IF(COUNTA('Invoice'!A59:J59)=0,"",IF(NOT(AND(D59=1,E59=1)),"",IF('Invoice'!M59&lt;&gt;"READY","",IF(_xlfn.XLOOKUP(C59,'PO'!$J$7:$J$106,'PO'!$L$7:$L$106,"",0)&lt;&gt;"READY","",IF(UPPER(TRIM(H59))&lt;&gt;UPPER(TRIM(I59)),"",K59-J59)))))</x:f>
      </x:c>
      <x:c r="N59" s="82" t="str">
        <x:f>IF(COUNTA('Invoice'!A59:J59)=0,"",IF(NOT(AND(D59=1,E59=1)),"",IF('Invoice'!M59&lt;&gt;"READY","",IF(_xlfn.XLOOKUP(C59,'PO'!$J$7:$J$106,'PO'!$L$7:$L$106,"",0)&lt;&gt;"READY","",IF(UPPER(TRIM(H59))&lt;&gt;UPPER(TRIM(I59)),"",'Invoice'!I59-_xlfn.XLOOKUP(C59,'PO'!$J$7:$J$106,'PO'!$H$7:$H$106,"",0))))))</x:f>
      </x:c>
      <x:c r="O59" s="58" t="str">
        <x:f>IF(COUNTA('Invoice'!A59:J59)=0,"",IF('Invoice'!M59&lt;&gt;"READY",'Invoice'!M59,IF(D59=0,"NO PO MATCH",IF(OR(D59&gt;1,E59&gt;1),"PAIRING REVIEW",IF(_xlfn.XLOOKUP(C59,'PO'!$J$7:$J$106,'PO'!$L$7:$L$106,"",0)&lt;&gt;"READY",_xlfn.XLOOKUP(C59,'PO'!$J$7:$J$106,'PO'!$L$7:$L$106,"",0),IF(UPPER(TRIM(H59))&lt;&gt;UPPER(TRIM(I59)),"UNIT REVIEW",IF(OR(L59&lt;&gt;0,ABS(M59)&gt;'Start'!$B$11),"DIFFERENCE","NO FLAG - REVIEW REQUIRED")))))))</x:f>
      </x:c>
      <x:c r="P59" s="58" t="str">
        <x:f>IF(COUNTA('Invoice'!A59:J59)=0,"",'Invoice'!J59)</x:f>
      </x:c>
      <x:c r="Q59" s="58" t="str">
        <x:f>IF(COUNTA('Invoice'!A59:J59)=0,"",IF(D59=1,_xlfn.XLOOKUP(C59,'PO'!$J$7:$J$106,'PO'!$I$7:$I$106,"",0),""))</x:f>
      </x:c>
      <x:c r="R59" s="88"/>
      <x:c r="S59" s="100"/>
    </x:row>
    <x:row r="60" ht="34" customHeight="1">
      <x:c r="A60" s="58" t="str">
        <x:f>IF(COUNTA('Invoice'!A60:J60)=0,"",IF('Invoice'!A60="","(missing ID)",'Invoice'!A60))</x:f>
      </x:c>
      <x:c r="B60" s="58" t="str">
        <x:f>IF(COUNTA('Invoice'!A60:J60)=0,"",'Invoice'!C60)</x:f>
      </x:c>
      <x:c r="C60" s="58" t="str">
        <x:f>IF(COUNTA('Invoice'!A60:J60)=0,"",'Invoice'!K60)</x:f>
      </x:c>
      <x:c r="D60" s="58" t="str">
        <x:f>IF(COUNTA('Invoice'!A60:J60)=0,"",SUMPRODUCT(--('PO'!$J$7:$J$106=C60)))</x:f>
      </x:c>
      <x:c r="E60" s="58" t="str">
        <x:f>IF(COUNTA('Invoice'!A60:J60)=0,"",SUMPRODUCT(--('Invoice'!$K$7:$K$106=C60)))</x:f>
      </x:c>
      <x:c r="F60" s="86" t="str">
        <x:f>IF(COUNTA('Invoice'!A60:J60)=0,"",IF(D60=1,_xlfn.XLOOKUP(C60,'PO'!$J$7:$J$106,'PO'!$D$7:$D$106,"",0),""))</x:f>
      </x:c>
      <x:c r="G60" s="86" t="str">
        <x:f>IF(COUNTA('Invoice'!A60:J60)=0,"",'Invoice'!E60)</x:f>
      </x:c>
      <x:c r="H60" s="58" t="str">
        <x:f>IF(COUNTA('Invoice'!A60:J60)=0,"",IF(D60=1,_xlfn.XLOOKUP(C60,'PO'!$J$7:$J$106,'PO'!$E$7:$E$106,"",0),""))</x:f>
      </x:c>
      <x:c r="I60" s="58" t="str">
        <x:f>IF(COUNTA('Invoice'!A60:J60)=0,"",'Invoice'!F60)</x:f>
      </x:c>
      <x:c r="J60" s="82" t="str">
        <x:f>IF(COUNTA('Invoice'!A60:J60)=0,"",IF(D60=1,_xlfn.XLOOKUP(C60,'PO'!$J$7:$J$106,'PO'!$F$7:$F$106,"",0),""))</x:f>
      </x:c>
      <x:c r="K60" s="82" t="str">
        <x:f>IF(COUNTA('Invoice'!A60:J60)=0,"",'Invoice'!G60)</x:f>
      </x:c>
      <x:c r="L60" s="86" t="str">
        <x:f>IF(COUNTA('Invoice'!A60:J60)=0,"",IF(NOT(AND(D60=1,E60=1)),"",IF('Invoice'!M60&lt;&gt;"READY","",IF(_xlfn.XLOOKUP(C60,'PO'!$J$7:$J$106,'PO'!$L$7:$L$106,"",0)&lt;&gt;"READY","",IF(UPPER(TRIM(H60))&lt;&gt;UPPER(TRIM(I60)),"",G60-F60)))))</x:f>
      </x:c>
      <x:c r="M60" s="82" t="str">
        <x:f>IF(COUNTA('Invoice'!A60:J60)=0,"",IF(NOT(AND(D60=1,E60=1)),"",IF('Invoice'!M60&lt;&gt;"READY","",IF(_xlfn.XLOOKUP(C60,'PO'!$J$7:$J$106,'PO'!$L$7:$L$106,"",0)&lt;&gt;"READY","",IF(UPPER(TRIM(H60))&lt;&gt;UPPER(TRIM(I60)),"",K60-J60)))))</x:f>
      </x:c>
      <x:c r="N60" s="82" t="str">
        <x:f>IF(COUNTA('Invoice'!A60:J60)=0,"",IF(NOT(AND(D60=1,E60=1)),"",IF('Invoice'!M60&lt;&gt;"READY","",IF(_xlfn.XLOOKUP(C60,'PO'!$J$7:$J$106,'PO'!$L$7:$L$106,"",0)&lt;&gt;"READY","",IF(UPPER(TRIM(H60))&lt;&gt;UPPER(TRIM(I60)),"",'Invoice'!I60-_xlfn.XLOOKUP(C60,'PO'!$J$7:$J$106,'PO'!$H$7:$H$106,"",0))))))</x:f>
      </x:c>
      <x:c r="O60" s="58" t="str">
        <x:f>IF(COUNTA('Invoice'!A60:J60)=0,"",IF('Invoice'!M60&lt;&gt;"READY",'Invoice'!M60,IF(D60=0,"NO PO MATCH",IF(OR(D60&gt;1,E60&gt;1),"PAIRING REVIEW",IF(_xlfn.XLOOKUP(C60,'PO'!$J$7:$J$106,'PO'!$L$7:$L$106,"",0)&lt;&gt;"READY",_xlfn.XLOOKUP(C60,'PO'!$J$7:$J$106,'PO'!$L$7:$L$106,"",0),IF(UPPER(TRIM(H60))&lt;&gt;UPPER(TRIM(I60)),"UNIT REVIEW",IF(OR(L60&lt;&gt;0,ABS(M60)&gt;'Start'!$B$11),"DIFFERENCE","NO FLAG - REVIEW REQUIRED")))))))</x:f>
      </x:c>
      <x:c r="P60" s="58" t="str">
        <x:f>IF(COUNTA('Invoice'!A60:J60)=0,"",'Invoice'!J60)</x:f>
      </x:c>
      <x:c r="Q60" s="58" t="str">
        <x:f>IF(COUNTA('Invoice'!A60:J60)=0,"",IF(D60=1,_xlfn.XLOOKUP(C60,'PO'!$J$7:$J$106,'PO'!$I$7:$I$106,"",0),""))</x:f>
      </x:c>
      <x:c r="R60" s="88"/>
      <x:c r="S60" s="100"/>
    </x:row>
    <x:row r="61" ht="34" customHeight="1">
      <x:c r="A61" s="58" t="str">
        <x:f>IF(COUNTA('Invoice'!A61:J61)=0,"",IF('Invoice'!A61="","(missing ID)",'Invoice'!A61))</x:f>
      </x:c>
      <x:c r="B61" s="58" t="str">
        <x:f>IF(COUNTA('Invoice'!A61:J61)=0,"",'Invoice'!C61)</x:f>
      </x:c>
      <x:c r="C61" s="58" t="str">
        <x:f>IF(COUNTA('Invoice'!A61:J61)=0,"",'Invoice'!K61)</x:f>
      </x:c>
      <x:c r="D61" s="58" t="str">
        <x:f>IF(COUNTA('Invoice'!A61:J61)=0,"",SUMPRODUCT(--('PO'!$J$7:$J$106=C61)))</x:f>
      </x:c>
      <x:c r="E61" s="58" t="str">
        <x:f>IF(COUNTA('Invoice'!A61:J61)=0,"",SUMPRODUCT(--('Invoice'!$K$7:$K$106=C61)))</x:f>
      </x:c>
      <x:c r="F61" s="86" t="str">
        <x:f>IF(COUNTA('Invoice'!A61:J61)=0,"",IF(D61=1,_xlfn.XLOOKUP(C61,'PO'!$J$7:$J$106,'PO'!$D$7:$D$106,"",0),""))</x:f>
      </x:c>
      <x:c r="G61" s="86" t="str">
        <x:f>IF(COUNTA('Invoice'!A61:J61)=0,"",'Invoice'!E61)</x:f>
      </x:c>
      <x:c r="H61" s="58" t="str">
        <x:f>IF(COUNTA('Invoice'!A61:J61)=0,"",IF(D61=1,_xlfn.XLOOKUP(C61,'PO'!$J$7:$J$106,'PO'!$E$7:$E$106,"",0),""))</x:f>
      </x:c>
      <x:c r="I61" s="58" t="str">
        <x:f>IF(COUNTA('Invoice'!A61:J61)=0,"",'Invoice'!F61)</x:f>
      </x:c>
      <x:c r="J61" s="82" t="str">
        <x:f>IF(COUNTA('Invoice'!A61:J61)=0,"",IF(D61=1,_xlfn.XLOOKUP(C61,'PO'!$J$7:$J$106,'PO'!$F$7:$F$106,"",0),""))</x:f>
      </x:c>
      <x:c r="K61" s="82" t="str">
        <x:f>IF(COUNTA('Invoice'!A61:J61)=0,"",'Invoice'!G61)</x:f>
      </x:c>
      <x:c r="L61" s="86" t="str">
        <x:f>IF(COUNTA('Invoice'!A61:J61)=0,"",IF(NOT(AND(D61=1,E61=1)),"",IF('Invoice'!M61&lt;&gt;"READY","",IF(_xlfn.XLOOKUP(C61,'PO'!$J$7:$J$106,'PO'!$L$7:$L$106,"",0)&lt;&gt;"READY","",IF(UPPER(TRIM(H61))&lt;&gt;UPPER(TRIM(I61)),"",G61-F61)))))</x:f>
      </x:c>
      <x:c r="M61" s="82" t="str">
        <x:f>IF(COUNTA('Invoice'!A61:J61)=0,"",IF(NOT(AND(D61=1,E61=1)),"",IF('Invoice'!M61&lt;&gt;"READY","",IF(_xlfn.XLOOKUP(C61,'PO'!$J$7:$J$106,'PO'!$L$7:$L$106,"",0)&lt;&gt;"READY","",IF(UPPER(TRIM(H61))&lt;&gt;UPPER(TRIM(I61)),"",K61-J61)))))</x:f>
      </x:c>
      <x:c r="N61" s="82" t="str">
        <x:f>IF(COUNTA('Invoice'!A61:J61)=0,"",IF(NOT(AND(D61=1,E61=1)),"",IF('Invoice'!M61&lt;&gt;"READY","",IF(_xlfn.XLOOKUP(C61,'PO'!$J$7:$J$106,'PO'!$L$7:$L$106,"",0)&lt;&gt;"READY","",IF(UPPER(TRIM(H61))&lt;&gt;UPPER(TRIM(I61)),"",'Invoice'!I61-_xlfn.XLOOKUP(C61,'PO'!$J$7:$J$106,'PO'!$H$7:$H$106,"",0))))))</x:f>
      </x:c>
      <x:c r="O61" s="58" t="str">
        <x:f>IF(COUNTA('Invoice'!A61:J61)=0,"",IF('Invoice'!M61&lt;&gt;"READY",'Invoice'!M61,IF(D61=0,"NO PO MATCH",IF(OR(D61&gt;1,E61&gt;1),"PAIRING REVIEW",IF(_xlfn.XLOOKUP(C61,'PO'!$J$7:$J$106,'PO'!$L$7:$L$106,"",0)&lt;&gt;"READY",_xlfn.XLOOKUP(C61,'PO'!$J$7:$J$106,'PO'!$L$7:$L$106,"",0),IF(UPPER(TRIM(H61))&lt;&gt;UPPER(TRIM(I61)),"UNIT REVIEW",IF(OR(L61&lt;&gt;0,ABS(M61)&gt;'Start'!$B$11),"DIFFERENCE","NO FLAG - REVIEW REQUIRED")))))))</x:f>
      </x:c>
      <x:c r="P61" s="58" t="str">
        <x:f>IF(COUNTA('Invoice'!A61:J61)=0,"",'Invoice'!J61)</x:f>
      </x:c>
      <x:c r="Q61" s="58" t="str">
        <x:f>IF(COUNTA('Invoice'!A61:J61)=0,"",IF(D61=1,_xlfn.XLOOKUP(C61,'PO'!$J$7:$J$106,'PO'!$I$7:$I$106,"",0),""))</x:f>
      </x:c>
      <x:c r="R61" s="88"/>
      <x:c r="S61" s="100"/>
    </x:row>
    <x:row r="62" ht="34" customHeight="1">
      <x:c r="A62" s="58" t="str">
        <x:f>IF(COUNTA('Invoice'!A62:J62)=0,"",IF('Invoice'!A62="","(missing ID)",'Invoice'!A62))</x:f>
      </x:c>
      <x:c r="B62" s="58" t="str">
        <x:f>IF(COUNTA('Invoice'!A62:J62)=0,"",'Invoice'!C62)</x:f>
      </x:c>
      <x:c r="C62" s="58" t="str">
        <x:f>IF(COUNTA('Invoice'!A62:J62)=0,"",'Invoice'!K62)</x:f>
      </x:c>
      <x:c r="D62" s="58" t="str">
        <x:f>IF(COUNTA('Invoice'!A62:J62)=0,"",SUMPRODUCT(--('PO'!$J$7:$J$106=C62)))</x:f>
      </x:c>
      <x:c r="E62" s="58" t="str">
        <x:f>IF(COUNTA('Invoice'!A62:J62)=0,"",SUMPRODUCT(--('Invoice'!$K$7:$K$106=C62)))</x:f>
      </x:c>
      <x:c r="F62" s="86" t="str">
        <x:f>IF(COUNTA('Invoice'!A62:J62)=0,"",IF(D62=1,_xlfn.XLOOKUP(C62,'PO'!$J$7:$J$106,'PO'!$D$7:$D$106,"",0),""))</x:f>
      </x:c>
      <x:c r="G62" s="86" t="str">
        <x:f>IF(COUNTA('Invoice'!A62:J62)=0,"",'Invoice'!E62)</x:f>
      </x:c>
      <x:c r="H62" s="58" t="str">
        <x:f>IF(COUNTA('Invoice'!A62:J62)=0,"",IF(D62=1,_xlfn.XLOOKUP(C62,'PO'!$J$7:$J$106,'PO'!$E$7:$E$106,"",0),""))</x:f>
      </x:c>
      <x:c r="I62" s="58" t="str">
        <x:f>IF(COUNTA('Invoice'!A62:J62)=0,"",'Invoice'!F62)</x:f>
      </x:c>
      <x:c r="J62" s="82" t="str">
        <x:f>IF(COUNTA('Invoice'!A62:J62)=0,"",IF(D62=1,_xlfn.XLOOKUP(C62,'PO'!$J$7:$J$106,'PO'!$F$7:$F$106,"",0),""))</x:f>
      </x:c>
      <x:c r="K62" s="82" t="str">
        <x:f>IF(COUNTA('Invoice'!A62:J62)=0,"",'Invoice'!G62)</x:f>
      </x:c>
      <x:c r="L62" s="86" t="str">
        <x:f>IF(COUNTA('Invoice'!A62:J62)=0,"",IF(NOT(AND(D62=1,E62=1)),"",IF('Invoice'!M62&lt;&gt;"READY","",IF(_xlfn.XLOOKUP(C62,'PO'!$J$7:$J$106,'PO'!$L$7:$L$106,"",0)&lt;&gt;"READY","",IF(UPPER(TRIM(H62))&lt;&gt;UPPER(TRIM(I62)),"",G62-F62)))))</x:f>
      </x:c>
      <x:c r="M62" s="82" t="str">
        <x:f>IF(COUNTA('Invoice'!A62:J62)=0,"",IF(NOT(AND(D62=1,E62=1)),"",IF('Invoice'!M62&lt;&gt;"READY","",IF(_xlfn.XLOOKUP(C62,'PO'!$J$7:$J$106,'PO'!$L$7:$L$106,"",0)&lt;&gt;"READY","",IF(UPPER(TRIM(H62))&lt;&gt;UPPER(TRIM(I62)),"",K62-J62)))))</x:f>
      </x:c>
      <x:c r="N62" s="82" t="str">
        <x:f>IF(COUNTA('Invoice'!A62:J62)=0,"",IF(NOT(AND(D62=1,E62=1)),"",IF('Invoice'!M62&lt;&gt;"READY","",IF(_xlfn.XLOOKUP(C62,'PO'!$J$7:$J$106,'PO'!$L$7:$L$106,"",0)&lt;&gt;"READY","",IF(UPPER(TRIM(H62))&lt;&gt;UPPER(TRIM(I62)),"",'Invoice'!I62-_xlfn.XLOOKUP(C62,'PO'!$J$7:$J$106,'PO'!$H$7:$H$106,"",0))))))</x:f>
      </x:c>
      <x:c r="O62" s="58" t="str">
        <x:f>IF(COUNTA('Invoice'!A62:J62)=0,"",IF('Invoice'!M62&lt;&gt;"READY",'Invoice'!M62,IF(D62=0,"NO PO MATCH",IF(OR(D62&gt;1,E62&gt;1),"PAIRING REVIEW",IF(_xlfn.XLOOKUP(C62,'PO'!$J$7:$J$106,'PO'!$L$7:$L$106,"",0)&lt;&gt;"READY",_xlfn.XLOOKUP(C62,'PO'!$J$7:$J$106,'PO'!$L$7:$L$106,"",0),IF(UPPER(TRIM(H62))&lt;&gt;UPPER(TRIM(I62)),"UNIT REVIEW",IF(OR(L62&lt;&gt;0,ABS(M62)&gt;'Start'!$B$11),"DIFFERENCE","NO FLAG - REVIEW REQUIRED")))))))</x:f>
      </x:c>
      <x:c r="P62" s="58" t="str">
        <x:f>IF(COUNTA('Invoice'!A62:J62)=0,"",'Invoice'!J62)</x:f>
      </x:c>
      <x:c r="Q62" s="58" t="str">
        <x:f>IF(COUNTA('Invoice'!A62:J62)=0,"",IF(D62=1,_xlfn.XLOOKUP(C62,'PO'!$J$7:$J$106,'PO'!$I$7:$I$106,"",0),""))</x:f>
      </x:c>
      <x:c r="R62" s="88"/>
      <x:c r="S62" s="100"/>
    </x:row>
    <x:row r="63" ht="34" customHeight="1">
      <x:c r="A63" s="58" t="str">
        <x:f>IF(COUNTA('Invoice'!A63:J63)=0,"",IF('Invoice'!A63="","(missing ID)",'Invoice'!A63))</x:f>
      </x:c>
      <x:c r="B63" s="58" t="str">
        <x:f>IF(COUNTA('Invoice'!A63:J63)=0,"",'Invoice'!C63)</x:f>
      </x:c>
      <x:c r="C63" s="58" t="str">
        <x:f>IF(COUNTA('Invoice'!A63:J63)=0,"",'Invoice'!K63)</x:f>
      </x:c>
      <x:c r="D63" s="58" t="str">
        <x:f>IF(COUNTA('Invoice'!A63:J63)=0,"",SUMPRODUCT(--('PO'!$J$7:$J$106=C63)))</x:f>
      </x:c>
      <x:c r="E63" s="58" t="str">
        <x:f>IF(COUNTA('Invoice'!A63:J63)=0,"",SUMPRODUCT(--('Invoice'!$K$7:$K$106=C63)))</x:f>
      </x:c>
      <x:c r="F63" s="86" t="str">
        <x:f>IF(COUNTA('Invoice'!A63:J63)=0,"",IF(D63=1,_xlfn.XLOOKUP(C63,'PO'!$J$7:$J$106,'PO'!$D$7:$D$106,"",0),""))</x:f>
      </x:c>
      <x:c r="G63" s="86" t="str">
        <x:f>IF(COUNTA('Invoice'!A63:J63)=0,"",'Invoice'!E63)</x:f>
      </x:c>
      <x:c r="H63" s="58" t="str">
        <x:f>IF(COUNTA('Invoice'!A63:J63)=0,"",IF(D63=1,_xlfn.XLOOKUP(C63,'PO'!$J$7:$J$106,'PO'!$E$7:$E$106,"",0),""))</x:f>
      </x:c>
      <x:c r="I63" s="58" t="str">
        <x:f>IF(COUNTA('Invoice'!A63:J63)=0,"",'Invoice'!F63)</x:f>
      </x:c>
      <x:c r="J63" s="82" t="str">
        <x:f>IF(COUNTA('Invoice'!A63:J63)=0,"",IF(D63=1,_xlfn.XLOOKUP(C63,'PO'!$J$7:$J$106,'PO'!$F$7:$F$106,"",0),""))</x:f>
      </x:c>
      <x:c r="K63" s="82" t="str">
        <x:f>IF(COUNTA('Invoice'!A63:J63)=0,"",'Invoice'!G63)</x:f>
      </x:c>
      <x:c r="L63" s="86" t="str">
        <x:f>IF(COUNTA('Invoice'!A63:J63)=0,"",IF(NOT(AND(D63=1,E63=1)),"",IF('Invoice'!M63&lt;&gt;"READY","",IF(_xlfn.XLOOKUP(C63,'PO'!$J$7:$J$106,'PO'!$L$7:$L$106,"",0)&lt;&gt;"READY","",IF(UPPER(TRIM(H63))&lt;&gt;UPPER(TRIM(I63)),"",G63-F63)))))</x:f>
      </x:c>
      <x:c r="M63" s="82" t="str">
        <x:f>IF(COUNTA('Invoice'!A63:J63)=0,"",IF(NOT(AND(D63=1,E63=1)),"",IF('Invoice'!M63&lt;&gt;"READY","",IF(_xlfn.XLOOKUP(C63,'PO'!$J$7:$J$106,'PO'!$L$7:$L$106,"",0)&lt;&gt;"READY","",IF(UPPER(TRIM(H63))&lt;&gt;UPPER(TRIM(I63)),"",K63-J63)))))</x:f>
      </x:c>
      <x:c r="N63" s="82" t="str">
        <x:f>IF(COUNTA('Invoice'!A63:J63)=0,"",IF(NOT(AND(D63=1,E63=1)),"",IF('Invoice'!M63&lt;&gt;"READY","",IF(_xlfn.XLOOKUP(C63,'PO'!$J$7:$J$106,'PO'!$L$7:$L$106,"",0)&lt;&gt;"READY","",IF(UPPER(TRIM(H63))&lt;&gt;UPPER(TRIM(I63)),"",'Invoice'!I63-_xlfn.XLOOKUP(C63,'PO'!$J$7:$J$106,'PO'!$H$7:$H$106,"",0))))))</x:f>
      </x:c>
      <x:c r="O63" s="58" t="str">
        <x:f>IF(COUNTA('Invoice'!A63:J63)=0,"",IF('Invoice'!M63&lt;&gt;"READY",'Invoice'!M63,IF(D63=0,"NO PO MATCH",IF(OR(D63&gt;1,E63&gt;1),"PAIRING REVIEW",IF(_xlfn.XLOOKUP(C63,'PO'!$J$7:$J$106,'PO'!$L$7:$L$106,"",0)&lt;&gt;"READY",_xlfn.XLOOKUP(C63,'PO'!$J$7:$J$106,'PO'!$L$7:$L$106,"",0),IF(UPPER(TRIM(H63))&lt;&gt;UPPER(TRIM(I63)),"UNIT REVIEW",IF(OR(L63&lt;&gt;0,ABS(M63)&gt;'Start'!$B$11),"DIFFERENCE","NO FLAG - REVIEW REQUIRED")))))))</x:f>
      </x:c>
      <x:c r="P63" s="58" t="str">
        <x:f>IF(COUNTA('Invoice'!A63:J63)=0,"",'Invoice'!J63)</x:f>
      </x:c>
      <x:c r="Q63" s="58" t="str">
        <x:f>IF(COUNTA('Invoice'!A63:J63)=0,"",IF(D63=1,_xlfn.XLOOKUP(C63,'PO'!$J$7:$J$106,'PO'!$I$7:$I$106,"",0),""))</x:f>
      </x:c>
      <x:c r="R63" s="88"/>
      <x:c r="S63" s="100"/>
    </x:row>
    <x:row r="64" ht="34" customHeight="1">
      <x:c r="A64" s="58" t="str">
        <x:f>IF(COUNTA('Invoice'!A64:J64)=0,"",IF('Invoice'!A64="","(missing ID)",'Invoice'!A64))</x:f>
      </x:c>
      <x:c r="B64" s="58" t="str">
        <x:f>IF(COUNTA('Invoice'!A64:J64)=0,"",'Invoice'!C64)</x:f>
      </x:c>
      <x:c r="C64" s="58" t="str">
        <x:f>IF(COUNTA('Invoice'!A64:J64)=0,"",'Invoice'!K64)</x:f>
      </x:c>
      <x:c r="D64" s="58" t="str">
        <x:f>IF(COUNTA('Invoice'!A64:J64)=0,"",SUMPRODUCT(--('PO'!$J$7:$J$106=C64)))</x:f>
      </x:c>
      <x:c r="E64" s="58" t="str">
        <x:f>IF(COUNTA('Invoice'!A64:J64)=0,"",SUMPRODUCT(--('Invoice'!$K$7:$K$106=C64)))</x:f>
      </x:c>
      <x:c r="F64" s="86" t="str">
        <x:f>IF(COUNTA('Invoice'!A64:J64)=0,"",IF(D64=1,_xlfn.XLOOKUP(C64,'PO'!$J$7:$J$106,'PO'!$D$7:$D$106,"",0),""))</x:f>
      </x:c>
      <x:c r="G64" s="86" t="str">
        <x:f>IF(COUNTA('Invoice'!A64:J64)=0,"",'Invoice'!E64)</x:f>
      </x:c>
      <x:c r="H64" s="58" t="str">
        <x:f>IF(COUNTA('Invoice'!A64:J64)=0,"",IF(D64=1,_xlfn.XLOOKUP(C64,'PO'!$J$7:$J$106,'PO'!$E$7:$E$106,"",0),""))</x:f>
      </x:c>
      <x:c r="I64" s="58" t="str">
        <x:f>IF(COUNTA('Invoice'!A64:J64)=0,"",'Invoice'!F64)</x:f>
      </x:c>
      <x:c r="J64" s="82" t="str">
        <x:f>IF(COUNTA('Invoice'!A64:J64)=0,"",IF(D64=1,_xlfn.XLOOKUP(C64,'PO'!$J$7:$J$106,'PO'!$F$7:$F$106,"",0),""))</x:f>
      </x:c>
      <x:c r="K64" s="82" t="str">
        <x:f>IF(COUNTA('Invoice'!A64:J64)=0,"",'Invoice'!G64)</x:f>
      </x:c>
      <x:c r="L64" s="86" t="str">
        <x:f>IF(COUNTA('Invoice'!A64:J64)=0,"",IF(NOT(AND(D64=1,E64=1)),"",IF('Invoice'!M64&lt;&gt;"READY","",IF(_xlfn.XLOOKUP(C64,'PO'!$J$7:$J$106,'PO'!$L$7:$L$106,"",0)&lt;&gt;"READY","",IF(UPPER(TRIM(H64))&lt;&gt;UPPER(TRIM(I64)),"",G64-F64)))))</x:f>
      </x:c>
      <x:c r="M64" s="82" t="str">
        <x:f>IF(COUNTA('Invoice'!A64:J64)=0,"",IF(NOT(AND(D64=1,E64=1)),"",IF('Invoice'!M64&lt;&gt;"READY","",IF(_xlfn.XLOOKUP(C64,'PO'!$J$7:$J$106,'PO'!$L$7:$L$106,"",0)&lt;&gt;"READY","",IF(UPPER(TRIM(H64))&lt;&gt;UPPER(TRIM(I64)),"",K64-J64)))))</x:f>
      </x:c>
      <x:c r="N64" s="82" t="str">
        <x:f>IF(COUNTA('Invoice'!A64:J64)=0,"",IF(NOT(AND(D64=1,E64=1)),"",IF('Invoice'!M64&lt;&gt;"READY","",IF(_xlfn.XLOOKUP(C64,'PO'!$J$7:$J$106,'PO'!$L$7:$L$106,"",0)&lt;&gt;"READY","",IF(UPPER(TRIM(H64))&lt;&gt;UPPER(TRIM(I64)),"",'Invoice'!I64-_xlfn.XLOOKUP(C64,'PO'!$J$7:$J$106,'PO'!$H$7:$H$106,"",0))))))</x:f>
      </x:c>
      <x:c r="O64" s="58" t="str">
        <x:f>IF(COUNTA('Invoice'!A64:J64)=0,"",IF('Invoice'!M64&lt;&gt;"READY",'Invoice'!M64,IF(D64=0,"NO PO MATCH",IF(OR(D64&gt;1,E64&gt;1),"PAIRING REVIEW",IF(_xlfn.XLOOKUP(C64,'PO'!$J$7:$J$106,'PO'!$L$7:$L$106,"",0)&lt;&gt;"READY",_xlfn.XLOOKUP(C64,'PO'!$J$7:$J$106,'PO'!$L$7:$L$106,"",0),IF(UPPER(TRIM(H64))&lt;&gt;UPPER(TRIM(I64)),"UNIT REVIEW",IF(OR(L64&lt;&gt;0,ABS(M64)&gt;'Start'!$B$11),"DIFFERENCE","NO FLAG - REVIEW REQUIRED")))))))</x:f>
      </x:c>
      <x:c r="P64" s="58" t="str">
        <x:f>IF(COUNTA('Invoice'!A64:J64)=0,"",'Invoice'!J64)</x:f>
      </x:c>
      <x:c r="Q64" s="58" t="str">
        <x:f>IF(COUNTA('Invoice'!A64:J64)=0,"",IF(D64=1,_xlfn.XLOOKUP(C64,'PO'!$J$7:$J$106,'PO'!$I$7:$I$106,"",0),""))</x:f>
      </x:c>
      <x:c r="R64" s="88"/>
      <x:c r="S64" s="100"/>
    </x:row>
    <x:row r="65" ht="34" customHeight="1">
      <x:c r="A65" s="58" t="str">
        <x:f>IF(COUNTA('Invoice'!A65:J65)=0,"",IF('Invoice'!A65="","(missing ID)",'Invoice'!A65))</x:f>
      </x:c>
      <x:c r="B65" s="58" t="str">
        <x:f>IF(COUNTA('Invoice'!A65:J65)=0,"",'Invoice'!C65)</x:f>
      </x:c>
      <x:c r="C65" s="58" t="str">
        <x:f>IF(COUNTA('Invoice'!A65:J65)=0,"",'Invoice'!K65)</x:f>
      </x:c>
      <x:c r="D65" s="58" t="str">
        <x:f>IF(COUNTA('Invoice'!A65:J65)=0,"",SUMPRODUCT(--('PO'!$J$7:$J$106=C65)))</x:f>
      </x:c>
      <x:c r="E65" s="58" t="str">
        <x:f>IF(COUNTA('Invoice'!A65:J65)=0,"",SUMPRODUCT(--('Invoice'!$K$7:$K$106=C65)))</x:f>
      </x:c>
      <x:c r="F65" s="86" t="str">
        <x:f>IF(COUNTA('Invoice'!A65:J65)=0,"",IF(D65=1,_xlfn.XLOOKUP(C65,'PO'!$J$7:$J$106,'PO'!$D$7:$D$106,"",0),""))</x:f>
      </x:c>
      <x:c r="G65" s="86" t="str">
        <x:f>IF(COUNTA('Invoice'!A65:J65)=0,"",'Invoice'!E65)</x:f>
      </x:c>
      <x:c r="H65" s="58" t="str">
        <x:f>IF(COUNTA('Invoice'!A65:J65)=0,"",IF(D65=1,_xlfn.XLOOKUP(C65,'PO'!$J$7:$J$106,'PO'!$E$7:$E$106,"",0),""))</x:f>
      </x:c>
      <x:c r="I65" s="58" t="str">
        <x:f>IF(COUNTA('Invoice'!A65:J65)=0,"",'Invoice'!F65)</x:f>
      </x:c>
      <x:c r="J65" s="82" t="str">
        <x:f>IF(COUNTA('Invoice'!A65:J65)=0,"",IF(D65=1,_xlfn.XLOOKUP(C65,'PO'!$J$7:$J$106,'PO'!$F$7:$F$106,"",0),""))</x:f>
      </x:c>
      <x:c r="K65" s="82" t="str">
        <x:f>IF(COUNTA('Invoice'!A65:J65)=0,"",'Invoice'!G65)</x:f>
      </x:c>
      <x:c r="L65" s="86" t="str">
        <x:f>IF(COUNTA('Invoice'!A65:J65)=0,"",IF(NOT(AND(D65=1,E65=1)),"",IF('Invoice'!M65&lt;&gt;"READY","",IF(_xlfn.XLOOKUP(C65,'PO'!$J$7:$J$106,'PO'!$L$7:$L$106,"",0)&lt;&gt;"READY","",IF(UPPER(TRIM(H65))&lt;&gt;UPPER(TRIM(I65)),"",G65-F65)))))</x:f>
      </x:c>
      <x:c r="M65" s="82" t="str">
        <x:f>IF(COUNTA('Invoice'!A65:J65)=0,"",IF(NOT(AND(D65=1,E65=1)),"",IF('Invoice'!M65&lt;&gt;"READY","",IF(_xlfn.XLOOKUP(C65,'PO'!$J$7:$J$106,'PO'!$L$7:$L$106,"",0)&lt;&gt;"READY","",IF(UPPER(TRIM(H65))&lt;&gt;UPPER(TRIM(I65)),"",K65-J65)))))</x:f>
      </x:c>
      <x:c r="N65" s="82" t="str">
        <x:f>IF(COUNTA('Invoice'!A65:J65)=0,"",IF(NOT(AND(D65=1,E65=1)),"",IF('Invoice'!M65&lt;&gt;"READY","",IF(_xlfn.XLOOKUP(C65,'PO'!$J$7:$J$106,'PO'!$L$7:$L$106,"",0)&lt;&gt;"READY","",IF(UPPER(TRIM(H65))&lt;&gt;UPPER(TRIM(I65)),"",'Invoice'!I65-_xlfn.XLOOKUP(C65,'PO'!$J$7:$J$106,'PO'!$H$7:$H$106,"",0))))))</x:f>
      </x:c>
      <x:c r="O65" s="58" t="str">
        <x:f>IF(COUNTA('Invoice'!A65:J65)=0,"",IF('Invoice'!M65&lt;&gt;"READY",'Invoice'!M65,IF(D65=0,"NO PO MATCH",IF(OR(D65&gt;1,E65&gt;1),"PAIRING REVIEW",IF(_xlfn.XLOOKUP(C65,'PO'!$J$7:$J$106,'PO'!$L$7:$L$106,"",0)&lt;&gt;"READY",_xlfn.XLOOKUP(C65,'PO'!$J$7:$J$106,'PO'!$L$7:$L$106,"",0),IF(UPPER(TRIM(H65))&lt;&gt;UPPER(TRIM(I65)),"UNIT REVIEW",IF(OR(L65&lt;&gt;0,ABS(M65)&gt;'Start'!$B$11),"DIFFERENCE","NO FLAG - REVIEW REQUIRED")))))))</x:f>
      </x:c>
      <x:c r="P65" s="58" t="str">
        <x:f>IF(COUNTA('Invoice'!A65:J65)=0,"",'Invoice'!J65)</x:f>
      </x:c>
      <x:c r="Q65" s="58" t="str">
        <x:f>IF(COUNTA('Invoice'!A65:J65)=0,"",IF(D65=1,_xlfn.XLOOKUP(C65,'PO'!$J$7:$J$106,'PO'!$I$7:$I$106,"",0),""))</x:f>
      </x:c>
      <x:c r="R65" s="88"/>
      <x:c r="S65" s="100"/>
    </x:row>
    <x:row r="66" ht="34" customHeight="1">
      <x:c r="A66" s="58" t="str">
        <x:f>IF(COUNTA('Invoice'!A66:J66)=0,"",IF('Invoice'!A66="","(missing ID)",'Invoice'!A66))</x:f>
      </x:c>
      <x:c r="B66" s="58" t="str">
        <x:f>IF(COUNTA('Invoice'!A66:J66)=0,"",'Invoice'!C66)</x:f>
      </x:c>
      <x:c r="C66" s="58" t="str">
        <x:f>IF(COUNTA('Invoice'!A66:J66)=0,"",'Invoice'!K66)</x:f>
      </x:c>
      <x:c r="D66" s="58" t="str">
        <x:f>IF(COUNTA('Invoice'!A66:J66)=0,"",SUMPRODUCT(--('PO'!$J$7:$J$106=C66)))</x:f>
      </x:c>
      <x:c r="E66" s="58" t="str">
        <x:f>IF(COUNTA('Invoice'!A66:J66)=0,"",SUMPRODUCT(--('Invoice'!$K$7:$K$106=C66)))</x:f>
      </x:c>
      <x:c r="F66" s="86" t="str">
        <x:f>IF(COUNTA('Invoice'!A66:J66)=0,"",IF(D66=1,_xlfn.XLOOKUP(C66,'PO'!$J$7:$J$106,'PO'!$D$7:$D$106,"",0),""))</x:f>
      </x:c>
      <x:c r="G66" s="86" t="str">
        <x:f>IF(COUNTA('Invoice'!A66:J66)=0,"",'Invoice'!E66)</x:f>
      </x:c>
      <x:c r="H66" s="58" t="str">
        <x:f>IF(COUNTA('Invoice'!A66:J66)=0,"",IF(D66=1,_xlfn.XLOOKUP(C66,'PO'!$J$7:$J$106,'PO'!$E$7:$E$106,"",0),""))</x:f>
      </x:c>
      <x:c r="I66" s="58" t="str">
        <x:f>IF(COUNTA('Invoice'!A66:J66)=0,"",'Invoice'!F66)</x:f>
      </x:c>
      <x:c r="J66" s="82" t="str">
        <x:f>IF(COUNTA('Invoice'!A66:J66)=0,"",IF(D66=1,_xlfn.XLOOKUP(C66,'PO'!$J$7:$J$106,'PO'!$F$7:$F$106,"",0),""))</x:f>
      </x:c>
      <x:c r="K66" s="82" t="str">
        <x:f>IF(COUNTA('Invoice'!A66:J66)=0,"",'Invoice'!G66)</x:f>
      </x:c>
      <x:c r="L66" s="86" t="str">
        <x:f>IF(COUNTA('Invoice'!A66:J66)=0,"",IF(NOT(AND(D66=1,E66=1)),"",IF('Invoice'!M66&lt;&gt;"READY","",IF(_xlfn.XLOOKUP(C66,'PO'!$J$7:$J$106,'PO'!$L$7:$L$106,"",0)&lt;&gt;"READY","",IF(UPPER(TRIM(H66))&lt;&gt;UPPER(TRIM(I66)),"",G66-F66)))))</x:f>
      </x:c>
      <x:c r="M66" s="82" t="str">
        <x:f>IF(COUNTA('Invoice'!A66:J66)=0,"",IF(NOT(AND(D66=1,E66=1)),"",IF('Invoice'!M66&lt;&gt;"READY","",IF(_xlfn.XLOOKUP(C66,'PO'!$J$7:$J$106,'PO'!$L$7:$L$106,"",0)&lt;&gt;"READY","",IF(UPPER(TRIM(H66))&lt;&gt;UPPER(TRIM(I66)),"",K66-J66)))))</x:f>
      </x:c>
      <x:c r="N66" s="82" t="str">
        <x:f>IF(COUNTA('Invoice'!A66:J66)=0,"",IF(NOT(AND(D66=1,E66=1)),"",IF('Invoice'!M66&lt;&gt;"READY","",IF(_xlfn.XLOOKUP(C66,'PO'!$J$7:$J$106,'PO'!$L$7:$L$106,"",0)&lt;&gt;"READY","",IF(UPPER(TRIM(H66))&lt;&gt;UPPER(TRIM(I66)),"",'Invoice'!I66-_xlfn.XLOOKUP(C66,'PO'!$J$7:$J$106,'PO'!$H$7:$H$106,"",0))))))</x:f>
      </x:c>
      <x:c r="O66" s="58" t="str">
        <x:f>IF(COUNTA('Invoice'!A66:J66)=0,"",IF('Invoice'!M66&lt;&gt;"READY",'Invoice'!M66,IF(D66=0,"NO PO MATCH",IF(OR(D66&gt;1,E66&gt;1),"PAIRING REVIEW",IF(_xlfn.XLOOKUP(C66,'PO'!$J$7:$J$106,'PO'!$L$7:$L$106,"",0)&lt;&gt;"READY",_xlfn.XLOOKUP(C66,'PO'!$J$7:$J$106,'PO'!$L$7:$L$106,"",0),IF(UPPER(TRIM(H66))&lt;&gt;UPPER(TRIM(I66)),"UNIT REVIEW",IF(OR(L66&lt;&gt;0,ABS(M66)&gt;'Start'!$B$11),"DIFFERENCE","NO FLAG - REVIEW REQUIRED")))))))</x:f>
      </x:c>
      <x:c r="P66" s="58" t="str">
        <x:f>IF(COUNTA('Invoice'!A66:J66)=0,"",'Invoice'!J66)</x:f>
      </x:c>
      <x:c r="Q66" s="58" t="str">
        <x:f>IF(COUNTA('Invoice'!A66:J66)=0,"",IF(D66=1,_xlfn.XLOOKUP(C66,'PO'!$J$7:$J$106,'PO'!$I$7:$I$106,"",0),""))</x:f>
      </x:c>
      <x:c r="R66" s="88"/>
      <x:c r="S66" s="100"/>
    </x:row>
    <x:row r="67" ht="34" customHeight="1">
      <x:c r="A67" s="58" t="str">
        <x:f>IF(COUNTA('Invoice'!A67:J67)=0,"",IF('Invoice'!A67="","(missing ID)",'Invoice'!A67))</x:f>
      </x:c>
      <x:c r="B67" s="58" t="str">
        <x:f>IF(COUNTA('Invoice'!A67:J67)=0,"",'Invoice'!C67)</x:f>
      </x:c>
      <x:c r="C67" s="58" t="str">
        <x:f>IF(COUNTA('Invoice'!A67:J67)=0,"",'Invoice'!K67)</x:f>
      </x:c>
      <x:c r="D67" s="58" t="str">
        <x:f>IF(COUNTA('Invoice'!A67:J67)=0,"",SUMPRODUCT(--('PO'!$J$7:$J$106=C67)))</x:f>
      </x:c>
      <x:c r="E67" s="58" t="str">
        <x:f>IF(COUNTA('Invoice'!A67:J67)=0,"",SUMPRODUCT(--('Invoice'!$K$7:$K$106=C67)))</x:f>
      </x:c>
      <x:c r="F67" s="86" t="str">
        <x:f>IF(COUNTA('Invoice'!A67:J67)=0,"",IF(D67=1,_xlfn.XLOOKUP(C67,'PO'!$J$7:$J$106,'PO'!$D$7:$D$106,"",0),""))</x:f>
      </x:c>
      <x:c r="G67" s="86" t="str">
        <x:f>IF(COUNTA('Invoice'!A67:J67)=0,"",'Invoice'!E67)</x:f>
      </x:c>
      <x:c r="H67" s="58" t="str">
        <x:f>IF(COUNTA('Invoice'!A67:J67)=0,"",IF(D67=1,_xlfn.XLOOKUP(C67,'PO'!$J$7:$J$106,'PO'!$E$7:$E$106,"",0),""))</x:f>
      </x:c>
      <x:c r="I67" s="58" t="str">
        <x:f>IF(COUNTA('Invoice'!A67:J67)=0,"",'Invoice'!F67)</x:f>
      </x:c>
      <x:c r="J67" s="82" t="str">
        <x:f>IF(COUNTA('Invoice'!A67:J67)=0,"",IF(D67=1,_xlfn.XLOOKUP(C67,'PO'!$J$7:$J$106,'PO'!$F$7:$F$106,"",0),""))</x:f>
      </x:c>
      <x:c r="K67" s="82" t="str">
        <x:f>IF(COUNTA('Invoice'!A67:J67)=0,"",'Invoice'!G67)</x:f>
      </x:c>
      <x:c r="L67" s="86" t="str">
        <x:f>IF(COUNTA('Invoice'!A67:J67)=0,"",IF(NOT(AND(D67=1,E67=1)),"",IF('Invoice'!M67&lt;&gt;"READY","",IF(_xlfn.XLOOKUP(C67,'PO'!$J$7:$J$106,'PO'!$L$7:$L$106,"",0)&lt;&gt;"READY","",IF(UPPER(TRIM(H67))&lt;&gt;UPPER(TRIM(I67)),"",G67-F67)))))</x:f>
      </x:c>
      <x:c r="M67" s="82" t="str">
        <x:f>IF(COUNTA('Invoice'!A67:J67)=0,"",IF(NOT(AND(D67=1,E67=1)),"",IF('Invoice'!M67&lt;&gt;"READY","",IF(_xlfn.XLOOKUP(C67,'PO'!$J$7:$J$106,'PO'!$L$7:$L$106,"",0)&lt;&gt;"READY","",IF(UPPER(TRIM(H67))&lt;&gt;UPPER(TRIM(I67)),"",K67-J67)))))</x:f>
      </x:c>
      <x:c r="N67" s="82" t="str">
        <x:f>IF(COUNTA('Invoice'!A67:J67)=0,"",IF(NOT(AND(D67=1,E67=1)),"",IF('Invoice'!M67&lt;&gt;"READY","",IF(_xlfn.XLOOKUP(C67,'PO'!$J$7:$J$106,'PO'!$L$7:$L$106,"",0)&lt;&gt;"READY","",IF(UPPER(TRIM(H67))&lt;&gt;UPPER(TRIM(I67)),"",'Invoice'!I67-_xlfn.XLOOKUP(C67,'PO'!$J$7:$J$106,'PO'!$H$7:$H$106,"",0))))))</x:f>
      </x:c>
      <x:c r="O67" s="58" t="str">
        <x:f>IF(COUNTA('Invoice'!A67:J67)=0,"",IF('Invoice'!M67&lt;&gt;"READY",'Invoice'!M67,IF(D67=0,"NO PO MATCH",IF(OR(D67&gt;1,E67&gt;1),"PAIRING REVIEW",IF(_xlfn.XLOOKUP(C67,'PO'!$J$7:$J$106,'PO'!$L$7:$L$106,"",0)&lt;&gt;"READY",_xlfn.XLOOKUP(C67,'PO'!$J$7:$J$106,'PO'!$L$7:$L$106,"",0),IF(UPPER(TRIM(H67))&lt;&gt;UPPER(TRIM(I67)),"UNIT REVIEW",IF(OR(L67&lt;&gt;0,ABS(M67)&gt;'Start'!$B$11),"DIFFERENCE","NO FLAG - REVIEW REQUIRED")))))))</x:f>
      </x:c>
      <x:c r="P67" s="58" t="str">
        <x:f>IF(COUNTA('Invoice'!A67:J67)=0,"",'Invoice'!J67)</x:f>
      </x:c>
      <x:c r="Q67" s="58" t="str">
        <x:f>IF(COUNTA('Invoice'!A67:J67)=0,"",IF(D67=1,_xlfn.XLOOKUP(C67,'PO'!$J$7:$J$106,'PO'!$I$7:$I$106,"",0),""))</x:f>
      </x:c>
      <x:c r="R67" s="88"/>
      <x:c r="S67" s="100"/>
    </x:row>
    <x:row r="68" ht="34" customHeight="1">
      <x:c r="A68" s="58" t="str">
        <x:f>IF(COUNTA('Invoice'!A68:J68)=0,"",IF('Invoice'!A68="","(missing ID)",'Invoice'!A68))</x:f>
      </x:c>
      <x:c r="B68" s="58" t="str">
        <x:f>IF(COUNTA('Invoice'!A68:J68)=0,"",'Invoice'!C68)</x:f>
      </x:c>
      <x:c r="C68" s="58" t="str">
        <x:f>IF(COUNTA('Invoice'!A68:J68)=0,"",'Invoice'!K68)</x:f>
      </x:c>
      <x:c r="D68" s="58" t="str">
        <x:f>IF(COUNTA('Invoice'!A68:J68)=0,"",SUMPRODUCT(--('PO'!$J$7:$J$106=C68)))</x:f>
      </x:c>
      <x:c r="E68" s="58" t="str">
        <x:f>IF(COUNTA('Invoice'!A68:J68)=0,"",SUMPRODUCT(--('Invoice'!$K$7:$K$106=C68)))</x:f>
      </x:c>
      <x:c r="F68" s="86" t="str">
        <x:f>IF(COUNTA('Invoice'!A68:J68)=0,"",IF(D68=1,_xlfn.XLOOKUP(C68,'PO'!$J$7:$J$106,'PO'!$D$7:$D$106,"",0),""))</x:f>
      </x:c>
      <x:c r="G68" s="86" t="str">
        <x:f>IF(COUNTA('Invoice'!A68:J68)=0,"",'Invoice'!E68)</x:f>
      </x:c>
      <x:c r="H68" s="58" t="str">
        <x:f>IF(COUNTA('Invoice'!A68:J68)=0,"",IF(D68=1,_xlfn.XLOOKUP(C68,'PO'!$J$7:$J$106,'PO'!$E$7:$E$106,"",0),""))</x:f>
      </x:c>
      <x:c r="I68" s="58" t="str">
        <x:f>IF(COUNTA('Invoice'!A68:J68)=0,"",'Invoice'!F68)</x:f>
      </x:c>
      <x:c r="J68" s="82" t="str">
        <x:f>IF(COUNTA('Invoice'!A68:J68)=0,"",IF(D68=1,_xlfn.XLOOKUP(C68,'PO'!$J$7:$J$106,'PO'!$F$7:$F$106,"",0),""))</x:f>
      </x:c>
      <x:c r="K68" s="82" t="str">
        <x:f>IF(COUNTA('Invoice'!A68:J68)=0,"",'Invoice'!G68)</x:f>
      </x:c>
      <x:c r="L68" s="86" t="str">
        <x:f>IF(COUNTA('Invoice'!A68:J68)=0,"",IF(NOT(AND(D68=1,E68=1)),"",IF('Invoice'!M68&lt;&gt;"READY","",IF(_xlfn.XLOOKUP(C68,'PO'!$J$7:$J$106,'PO'!$L$7:$L$106,"",0)&lt;&gt;"READY","",IF(UPPER(TRIM(H68))&lt;&gt;UPPER(TRIM(I68)),"",G68-F68)))))</x:f>
      </x:c>
      <x:c r="M68" s="82" t="str">
        <x:f>IF(COUNTA('Invoice'!A68:J68)=0,"",IF(NOT(AND(D68=1,E68=1)),"",IF('Invoice'!M68&lt;&gt;"READY","",IF(_xlfn.XLOOKUP(C68,'PO'!$J$7:$J$106,'PO'!$L$7:$L$106,"",0)&lt;&gt;"READY","",IF(UPPER(TRIM(H68))&lt;&gt;UPPER(TRIM(I68)),"",K68-J68)))))</x:f>
      </x:c>
      <x:c r="N68" s="82" t="str">
        <x:f>IF(COUNTA('Invoice'!A68:J68)=0,"",IF(NOT(AND(D68=1,E68=1)),"",IF('Invoice'!M68&lt;&gt;"READY","",IF(_xlfn.XLOOKUP(C68,'PO'!$J$7:$J$106,'PO'!$L$7:$L$106,"",0)&lt;&gt;"READY","",IF(UPPER(TRIM(H68))&lt;&gt;UPPER(TRIM(I68)),"",'Invoice'!I68-_xlfn.XLOOKUP(C68,'PO'!$J$7:$J$106,'PO'!$H$7:$H$106,"",0))))))</x:f>
      </x:c>
      <x:c r="O68" s="58" t="str">
        <x:f>IF(COUNTA('Invoice'!A68:J68)=0,"",IF('Invoice'!M68&lt;&gt;"READY",'Invoice'!M68,IF(D68=0,"NO PO MATCH",IF(OR(D68&gt;1,E68&gt;1),"PAIRING REVIEW",IF(_xlfn.XLOOKUP(C68,'PO'!$J$7:$J$106,'PO'!$L$7:$L$106,"",0)&lt;&gt;"READY",_xlfn.XLOOKUP(C68,'PO'!$J$7:$J$106,'PO'!$L$7:$L$106,"",0),IF(UPPER(TRIM(H68))&lt;&gt;UPPER(TRIM(I68)),"UNIT REVIEW",IF(OR(L68&lt;&gt;0,ABS(M68)&gt;'Start'!$B$11),"DIFFERENCE","NO FLAG - REVIEW REQUIRED")))))))</x:f>
      </x:c>
      <x:c r="P68" s="58" t="str">
        <x:f>IF(COUNTA('Invoice'!A68:J68)=0,"",'Invoice'!J68)</x:f>
      </x:c>
      <x:c r="Q68" s="58" t="str">
        <x:f>IF(COUNTA('Invoice'!A68:J68)=0,"",IF(D68=1,_xlfn.XLOOKUP(C68,'PO'!$J$7:$J$106,'PO'!$I$7:$I$106,"",0),""))</x:f>
      </x:c>
      <x:c r="R68" s="88"/>
      <x:c r="S68" s="100"/>
    </x:row>
    <x:row r="69" ht="34" customHeight="1">
      <x:c r="A69" s="58" t="str">
        <x:f>IF(COUNTA('Invoice'!A69:J69)=0,"",IF('Invoice'!A69="","(missing ID)",'Invoice'!A69))</x:f>
      </x:c>
      <x:c r="B69" s="58" t="str">
        <x:f>IF(COUNTA('Invoice'!A69:J69)=0,"",'Invoice'!C69)</x:f>
      </x:c>
      <x:c r="C69" s="58" t="str">
        <x:f>IF(COUNTA('Invoice'!A69:J69)=0,"",'Invoice'!K69)</x:f>
      </x:c>
      <x:c r="D69" s="58" t="str">
        <x:f>IF(COUNTA('Invoice'!A69:J69)=0,"",SUMPRODUCT(--('PO'!$J$7:$J$106=C69)))</x:f>
      </x:c>
      <x:c r="E69" s="58" t="str">
        <x:f>IF(COUNTA('Invoice'!A69:J69)=0,"",SUMPRODUCT(--('Invoice'!$K$7:$K$106=C69)))</x:f>
      </x:c>
      <x:c r="F69" s="86" t="str">
        <x:f>IF(COUNTA('Invoice'!A69:J69)=0,"",IF(D69=1,_xlfn.XLOOKUP(C69,'PO'!$J$7:$J$106,'PO'!$D$7:$D$106,"",0),""))</x:f>
      </x:c>
      <x:c r="G69" s="86" t="str">
        <x:f>IF(COUNTA('Invoice'!A69:J69)=0,"",'Invoice'!E69)</x:f>
      </x:c>
      <x:c r="H69" s="58" t="str">
        <x:f>IF(COUNTA('Invoice'!A69:J69)=0,"",IF(D69=1,_xlfn.XLOOKUP(C69,'PO'!$J$7:$J$106,'PO'!$E$7:$E$106,"",0),""))</x:f>
      </x:c>
      <x:c r="I69" s="58" t="str">
        <x:f>IF(COUNTA('Invoice'!A69:J69)=0,"",'Invoice'!F69)</x:f>
      </x:c>
      <x:c r="J69" s="82" t="str">
        <x:f>IF(COUNTA('Invoice'!A69:J69)=0,"",IF(D69=1,_xlfn.XLOOKUP(C69,'PO'!$J$7:$J$106,'PO'!$F$7:$F$106,"",0),""))</x:f>
      </x:c>
      <x:c r="K69" s="82" t="str">
        <x:f>IF(COUNTA('Invoice'!A69:J69)=0,"",'Invoice'!G69)</x:f>
      </x:c>
      <x:c r="L69" s="86" t="str">
        <x:f>IF(COUNTA('Invoice'!A69:J69)=0,"",IF(NOT(AND(D69=1,E69=1)),"",IF('Invoice'!M69&lt;&gt;"READY","",IF(_xlfn.XLOOKUP(C69,'PO'!$J$7:$J$106,'PO'!$L$7:$L$106,"",0)&lt;&gt;"READY","",IF(UPPER(TRIM(H69))&lt;&gt;UPPER(TRIM(I69)),"",G69-F69)))))</x:f>
      </x:c>
      <x:c r="M69" s="82" t="str">
        <x:f>IF(COUNTA('Invoice'!A69:J69)=0,"",IF(NOT(AND(D69=1,E69=1)),"",IF('Invoice'!M69&lt;&gt;"READY","",IF(_xlfn.XLOOKUP(C69,'PO'!$J$7:$J$106,'PO'!$L$7:$L$106,"",0)&lt;&gt;"READY","",IF(UPPER(TRIM(H69))&lt;&gt;UPPER(TRIM(I69)),"",K69-J69)))))</x:f>
      </x:c>
      <x:c r="N69" s="82" t="str">
        <x:f>IF(COUNTA('Invoice'!A69:J69)=0,"",IF(NOT(AND(D69=1,E69=1)),"",IF('Invoice'!M69&lt;&gt;"READY","",IF(_xlfn.XLOOKUP(C69,'PO'!$J$7:$J$106,'PO'!$L$7:$L$106,"",0)&lt;&gt;"READY","",IF(UPPER(TRIM(H69))&lt;&gt;UPPER(TRIM(I69)),"",'Invoice'!I69-_xlfn.XLOOKUP(C69,'PO'!$J$7:$J$106,'PO'!$H$7:$H$106,"",0))))))</x:f>
      </x:c>
      <x:c r="O69" s="58" t="str">
        <x:f>IF(COUNTA('Invoice'!A69:J69)=0,"",IF('Invoice'!M69&lt;&gt;"READY",'Invoice'!M69,IF(D69=0,"NO PO MATCH",IF(OR(D69&gt;1,E69&gt;1),"PAIRING REVIEW",IF(_xlfn.XLOOKUP(C69,'PO'!$J$7:$J$106,'PO'!$L$7:$L$106,"",0)&lt;&gt;"READY",_xlfn.XLOOKUP(C69,'PO'!$J$7:$J$106,'PO'!$L$7:$L$106,"",0),IF(UPPER(TRIM(H69))&lt;&gt;UPPER(TRIM(I69)),"UNIT REVIEW",IF(OR(L69&lt;&gt;0,ABS(M69)&gt;'Start'!$B$11),"DIFFERENCE","NO FLAG - REVIEW REQUIRED")))))))</x:f>
      </x:c>
      <x:c r="P69" s="58" t="str">
        <x:f>IF(COUNTA('Invoice'!A69:J69)=0,"",'Invoice'!J69)</x:f>
      </x:c>
      <x:c r="Q69" s="58" t="str">
        <x:f>IF(COUNTA('Invoice'!A69:J69)=0,"",IF(D69=1,_xlfn.XLOOKUP(C69,'PO'!$J$7:$J$106,'PO'!$I$7:$I$106,"",0),""))</x:f>
      </x:c>
      <x:c r="R69" s="88"/>
      <x:c r="S69" s="100"/>
    </x:row>
    <x:row r="70" ht="34" customHeight="1">
      <x:c r="A70" s="58" t="str">
        <x:f>IF(COUNTA('Invoice'!A70:J70)=0,"",IF('Invoice'!A70="","(missing ID)",'Invoice'!A70))</x:f>
      </x:c>
      <x:c r="B70" s="58" t="str">
        <x:f>IF(COUNTA('Invoice'!A70:J70)=0,"",'Invoice'!C70)</x:f>
      </x:c>
      <x:c r="C70" s="58" t="str">
        <x:f>IF(COUNTA('Invoice'!A70:J70)=0,"",'Invoice'!K70)</x:f>
      </x:c>
      <x:c r="D70" s="58" t="str">
        <x:f>IF(COUNTA('Invoice'!A70:J70)=0,"",SUMPRODUCT(--('PO'!$J$7:$J$106=C70)))</x:f>
      </x:c>
      <x:c r="E70" s="58" t="str">
        <x:f>IF(COUNTA('Invoice'!A70:J70)=0,"",SUMPRODUCT(--('Invoice'!$K$7:$K$106=C70)))</x:f>
      </x:c>
      <x:c r="F70" s="86" t="str">
        <x:f>IF(COUNTA('Invoice'!A70:J70)=0,"",IF(D70=1,_xlfn.XLOOKUP(C70,'PO'!$J$7:$J$106,'PO'!$D$7:$D$106,"",0),""))</x:f>
      </x:c>
      <x:c r="G70" s="86" t="str">
        <x:f>IF(COUNTA('Invoice'!A70:J70)=0,"",'Invoice'!E70)</x:f>
      </x:c>
      <x:c r="H70" s="58" t="str">
        <x:f>IF(COUNTA('Invoice'!A70:J70)=0,"",IF(D70=1,_xlfn.XLOOKUP(C70,'PO'!$J$7:$J$106,'PO'!$E$7:$E$106,"",0),""))</x:f>
      </x:c>
      <x:c r="I70" s="58" t="str">
        <x:f>IF(COUNTA('Invoice'!A70:J70)=0,"",'Invoice'!F70)</x:f>
      </x:c>
      <x:c r="J70" s="82" t="str">
        <x:f>IF(COUNTA('Invoice'!A70:J70)=0,"",IF(D70=1,_xlfn.XLOOKUP(C70,'PO'!$J$7:$J$106,'PO'!$F$7:$F$106,"",0),""))</x:f>
      </x:c>
      <x:c r="K70" s="82" t="str">
        <x:f>IF(COUNTA('Invoice'!A70:J70)=0,"",'Invoice'!G70)</x:f>
      </x:c>
      <x:c r="L70" s="86" t="str">
        <x:f>IF(COUNTA('Invoice'!A70:J70)=0,"",IF(NOT(AND(D70=1,E70=1)),"",IF('Invoice'!M70&lt;&gt;"READY","",IF(_xlfn.XLOOKUP(C70,'PO'!$J$7:$J$106,'PO'!$L$7:$L$106,"",0)&lt;&gt;"READY","",IF(UPPER(TRIM(H70))&lt;&gt;UPPER(TRIM(I70)),"",G70-F70)))))</x:f>
      </x:c>
      <x:c r="M70" s="82" t="str">
        <x:f>IF(COUNTA('Invoice'!A70:J70)=0,"",IF(NOT(AND(D70=1,E70=1)),"",IF('Invoice'!M70&lt;&gt;"READY","",IF(_xlfn.XLOOKUP(C70,'PO'!$J$7:$J$106,'PO'!$L$7:$L$106,"",0)&lt;&gt;"READY","",IF(UPPER(TRIM(H70))&lt;&gt;UPPER(TRIM(I70)),"",K70-J70)))))</x:f>
      </x:c>
      <x:c r="N70" s="82" t="str">
        <x:f>IF(COUNTA('Invoice'!A70:J70)=0,"",IF(NOT(AND(D70=1,E70=1)),"",IF('Invoice'!M70&lt;&gt;"READY","",IF(_xlfn.XLOOKUP(C70,'PO'!$J$7:$J$106,'PO'!$L$7:$L$106,"",0)&lt;&gt;"READY","",IF(UPPER(TRIM(H70))&lt;&gt;UPPER(TRIM(I70)),"",'Invoice'!I70-_xlfn.XLOOKUP(C70,'PO'!$J$7:$J$106,'PO'!$H$7:$H$106,"",0))))))</x:f>
      </x:c>
      <x:c r="O70" s="58" t="str">
        <x:f>IF(COUNTA('Invoice'!A70:J70)=0,"",IF('Invoice'!M70&lt;&gt;"READY",'Invoice'!M70,IF(D70=0,"NO PO MATCH",IF(OR(D70&gt;1,E70&gt;1),"PAIRING REVIEW",IF(_xlfn.XLOOKUP(C70,'PO'!$J$7:$J$106,'PO'!$L$7:$L$106,"",0)&lt;&gt;"READY",_xlfn.XLOOKUP(C70,'PO'!$J$7:$J$106,'PO'!$L$7:$L$106,"",0),IF(UPPER(TRIM(H70))&lt;&gt;UPPER(TRIM(I70)),"UNIT REVIEW",IF(OR(L70&lt;&gt;0,ABS(M70)&gt;'Start'!$B$11),"DIFFERENCE","NO FLAG - REVIEW REQUIRED")))))))</x:f>
      </x:c>
      <x:c r="P70" s="58" t="str">
        <x:f>IF(COUNTA('Invoice'!A70:J70)=0,"",'Invoice'!J70)</x:f>
      </x:c>
      <x:c r="Q70" s="58" t="str">
        <x:f>IF(COUNTA('Invoice'!A70:J70)=0,"",IF(D70=1,_xlfn.XLOOKUP(C70,'PO'!$J$7:$J$106,'PO'!$I$7:$I$106,"",0),""))</x:f>
      </x:c>
      <x:c r="R70" s="88"/>
      <x:c r="S70" s="100"/>
    </x:row>
    <x:row r="71" ht="34" customHeight="1">
      <x:c r="A71" s="58" t="str">
        <x:f>IF(COUNTA('Invoice'!A71:J71)=0,"",IF('Invoice'!A71="","(missing ID)",'Invoice'!A71))</x:f>
      </x:c>
      <x:c r="B71" s="58" t="str">
        <x:f>IF(COUNTA('Invoice'!A71:J71)=0,"",'Invoice'!C71)</x:f>
      </x:c>
      <x:c r="C71" s="58" t="str">
        <x:f>IF(COUNTA('Invoice'!A71:J71)=0,"",'Invoice'!K71)</x:f>
      </x:c>
      <x:c r="D71" s="58" t="str">
        <x:f>IF(COUNTA('Invoice'!A71:J71)=0,"",SUMPRODUCT(--('PO'!$J$7:$J$106=C71)))</x:f>
      </x:c>
      <x:c r="E71" s="58" t="str">
        <x:f>IF(COUNTA('Invoice'!A71:J71)=0,"",SUMPRODUCT(--('Invoice'!$K$7:$K$106=C71)))</x:f>
      </x:c>
      <x:c r="F71" s="86" t="str">
        <x:f>IF(COUNTA('Invoice'!A71:J71)=0,"",IF(D71=1,_xlfn.XLOOKUP(C71,'PO'!$J$7:$J$106,'PO'!$D$7:$D$106,"",0),""))</x:f>
      </x:c>
      <x:c r="G71" s="86" t="str">
        <x:f>IF(COUNTA('Invoice'!A71:J71)=0,"",'Invoice'!E71)</x:f>
      </x:c>
      <x:c r="H71" s="58" t="str">
        <x:f>IF(COUNTA('Invoice'!A71:J71)=0,"",IF(D71=1,_xlfn.XLOOKUP(C71,'PO'!$J$7:$J$106,'PO'!$E$7:$E$106,"",0),""))</x:f>
      </x:c>
      <x:c r="I71" s="58" t="str">
        <x:f>IF(COUNTA('Invoice'!A71:J71)=0,"",'Invoice'!F71)</x:f>
      </x:c>
      <x:c r="J71" s="82" t="str">
        <x:f>IF(COUNTA('Invoice'!A71:J71)=0,"",IF(D71=1,_xlfn.XLOOKUP(C71,'PO'!$J$7:$J$106,'PO'!$F$7:$F$106,"",0),""))</x:f>
      </x:c>
      <x:c r="K71" s="82" t="str">
        <x:f>IF(COUNTA('Invoice'!A71:J71)=0,"",'Invoice'!G71)</x:f>
      </x:c>
      <x:c r="L71" s="86" t="str">
        <x:f>IF(COUNTA('Invoice'!A71:J71)=0,"",IF(NOT(AND(D71=1,E71=1)),"",IF('Invoice'!M71&lt;&gt;"READY","",IF(_xlfn.XLOOKUP(C71,'PO'!$J$7:$J$106,'PO'!$L$7:$L$106,"",0)&lt;&gt;"READY","",IF(UPPER(TRIM(H71))&lt;&gt;UPPER(TRIM(I71)),"",G71-F71)))))</x:f>
      </x:c>
      <x:c r="M71" s="82" t="str">
        <x:f>IF(COUNTA('Invoice'!A71:J71)=0,"",IF(NOT(AND(D71=1,E71=1)),"",IF('Invoice'!M71&lt;&gt;"READY","",IF(_xlfn.XLOOKUP(C71,'PO'!$J$7:$J$106,'PO'!$L$7:$L$106,"",0)&lt;&gt;"READY","",IF(UPPER(TRIM(H71))&lt;&gt;UPPER(TRIM(I71)),"",K71-J71)))))</x:f>
      </x:c>
      <x:c r="N71" s="82" t="str">
        <x:f>IF(COUNTA('Invoice'!A71:J71)=0,"",IF(NOT(AND(D71=1,E71=1)),"",IF('Invoice'!M71&lt;&gt;"READY","",IF(_xlfn.XLOOKUP(C71,'PO'!$J$7:$J$106,'PO'!$L$7:$L$106,"",0)&lt;&gt;"READY","",IF(UPPER(TRIM(H71))&lt;&gt;UPPER(TRIM(I71)),"",'Invoice'!I71-_xlfn.XLOOKUP(C71,'PO'!$J$7:$J$106,'PO'!$H$7:$H$106,"",0))))))</x:f>
      </x:c>
      <x:c r="O71" s="58" t="str">
        <x:f>IF(COUNTA('Invoice'!A71:J71)=0,"",IF('Invoice'!M71&lt;&gt;"READY",'Invoice'!M71,IF(D71=0,"NO PO MATCH",IF(OR(D71&gt;1,E71&gt;1),"PAIRING REVIEW",IF(_xlfn.XLOOKUP(C71,'PO'!$J$7:$J$106,'PO'!$L$7:$L$106,"",0)&lt;&gt;"READY",_xlfn.XLOOKUP(C71,'PO'!$J$7:$J$106,'PO'!$L$7:$L$106,"",0),IF(UPPER(TRIM(H71))&lt;&gt;UPPER(TRIM(I71)),"UNIT REVIEW",IF(OR(L71&lt;&gt;0,ABS(M71)&gt;'Start'!$B$11),"DIFFERENCE","NO FLAG - REVIEW REQUIRED")))))))</x:f>
      </x:c>
      <x:c r="P71" s="58" t="str">
        <x:f>IF(COUNTA('Invoice'!A71:J71)=0,"",'Invoice'!J71)</x:f>
      </x:c>
      <x:c r="Q71" s="58" t="str">
        <x:f>IF(COUNTA('Invoice'!A71:J71)=0,"",IF(D71=1,_xlfn.XLOOKUP(C71,'PO'!$J$7:$J$106,'PO'!$I$7:$I$106,"",0),""))</x:f>
      </x:c>
      <x:c r="R71" s="88"/>
      <x:c r="S71" s="100"/>
    </x:row>
    <x:row r="72" ht="34" customHeight="1">
      <x:c r="A72" s="58" t="str">
        <x:f>IF(COUNTA('Invoice'!A72:J72)=0,"",IF('Invoice'!A72="","(missing ID)",'Invoice'!A72))</x:f>
      </x:c>
      <x:c r="B72" s="58" t="str">
        <x:f>IF(COUNTA('Invoice'!A72:J72)=0,"",'Invoice'!C72)</x:f>
      </x:c>
      <x:c r="C72" s="58" t="str">
        <x:f>IF(COUNTA('Invoice'!A72:J72)=0,"",'Invoice'!K72)</x:f>
      </x:c>
      <x:c r="D72" s="58" t="str">
        <x:f>IF(COUNTA('Invoice'!A72:J72)=0,"",SUMPRODUCT(--('PO'!$J$7:$J$106=C72)))</x:f>
      </x:c>
      <x:c r="E72" s="58" t="str">
        <x:f>IF(COUNTA('Invoice'!A72:J72)=0,"",SUMPRODUCT(--('Invoice'!$K$7:$K$106=C72)))</x:f>
      </x:c>
      <x:c r="F72" s="86" t="str">
        <x:f>IF(COUNTA('Invoice'!A72:J72)=0,"",IF(D72=1,_xlfn.XLOOKUP(C72,'PO'!$J$7:$J$106,'PO'!$D$7:$D$106,"",0),""))</x:f>
      </x:c>
      <x:c r="G72" s="86" t="str">
        <x:f>IF(COUNTA('Invoice'!A72:J72)=0,"",'Invoice'!E72)</x:f>
      </x:c>
      <x:c r="H72" s="58" t="str">
        <x:f>IF(COUNTA('Invoice'!A72:J72)=0,"",IF(D72=1,_xlfn.XLOOKUP(C72,'PO'!$J$7:$J$106,'PO'!$E$7:$E$106,"",0),""))</x:f>
      </x:c>
      <x:c r="I72" s="58" t="str">
        <x:f>IF(COUNTA('Invoice'!A72:J72)=0,"",'Invoice'!F72)</x:f>
      </x:c>
      <x:c r="J72" s="82" t="str">
        <x:f>IF(COUNTA('Invoice'!A72:J72)=0,"",IF(D72=1,_xlfn.XLOOKUP(C72,'PO'!$J$7:$J$106,'PO'!$F$7:$F$106,"",0),""))</x:f>
      </x:c>
      <x:c r="K72" s="82" t="str">
        <x:f>IF(COUNTA('Invoice'!A72:J72)=0,"",'Invoice'!G72)</x:f>
      </x:c>
      <x:c r="L72" s="86" t="str">
        <x:f>IF(COUNTA('Invoice'!A72:J72)=0,"",IF(NOT(AND(D72=1,E72=1)),"",IF('Invoice'!M72&lt;&gt;"READY","",IF(_xlfn.XLOOKUP(C72,'PO'!$J$7:$J$106,'PO'!$L$7:$L$106,"",0)&lt;&gt;"READY","",IF(UPPER(TRIM(H72))&lt;&gt;UPPER(TRIM(I72)),"",G72-F72)))))</x:f>
      </x:c>
      <x:c r="M72" s="82" t="str">
        <x:f>IF(COUNTA('Invoice'!A72:J72)=0,"",IF(NOT(AND(D72=1,E72=1)),"",IF('Invoice'!M72&lt;&gt;"READY","",IF(_xlfn.XLOOKUP(C72,'PO'!$J$7:$J$106,'PO'!$L$7:$L$106,"",0)&lt;&gt;"READY","",IF(UPPER(TRIM(H72))&lt;&gt;UPPER(TRIM(I72)),"",K72-J72)))))</x:f>
      </x:c>
      <x:c r="N72" s="82" t="str">
        <x:f>IF(COUNTA('Invoice'!A72:J72)=0,"",IF(NOT(AND(D72=1,E72=1)),"",IF('Invoice'!M72&lt;&gt;"READY","",IF(_xlfn.XLOOKUP(C72,'PO'!$J$7:$J$106,'PO'!$L$7:$L$106,"",0)&lt;&gt;"READY","",IF(UPPER(TRIM(H72))&lt;&gt;UPPER(TRIM(I72)),"",'Invoice'!I72-_xlfn.XLOOKUP(C72,'PO'!$J$7:$J$106,'PO'!$H$7:$H$106,"",0))))))</x:f>
      </x:c>
      <x:c r="O72" s="58" t="str">
        <x:f>IF(COUNTA('Invoice'!A72:J72)=0,"",IF('Invoice'!M72&lt;&gt;"READY",'Invoice'!M72,IF(D72=0,"NO PO MATCH",IF(OR(D72&gt;1,E72&gt;1),"PAIRING REVIEW",IF(_xlfn.XLOOKUP(C72,'PO'!$J$7:$J$106,'PO'!$L$7:$L$106,"",0)&lt;&gt;"READY",_xlfn.XLOOKUP(C72,'PO'!$J$7:$J$106,'PO'!$L$7:$L$106,"",0),IF(UPPER(TRIM(H72))&lt;&gt;UPPER(TRIM(I72)),"UNIT REVIEW",IF(OR(L72&lt;&gt;0,ABS(M72)&gt;'Start'!$B$11),"DIFFERENCE","NO FLAG - REVIEW REQUIRED")))))))</x:f>
      </x:c>
      <x:c r="P72" s="58" t="str">
        <x:f>IF(COUNTA('Invoice'!A72:J72)=0,"",'Invoice'!J72)</x:f>
      </x:c>
      <x:c r="Q72" s="58" t="str">
        <x:f>IF(COUNTA('Invoice'!A72:J72)=0,"",IF(D72=1,_xlfn.XLOOKUP(C72,'PO'!$J$7:$J$106,'PO'!$I$7:$I$106,"",0),""))</x:f>
      </x:c>
      <x:c r="R72" s="88"/>
      <x:c r="S72" s="100"/>
    </x:row>
    <x:row r="73" ht="34" customHeight="1">
      <x:c r="A73" s="58" t="str">
        <x:f>IF(COUNTA('Invoice'!A73:J73)=0,"",IF('Invoice'!A73="","(missing ID)",'Invoice'!A73))</x:f>
      </x:c>
      <x:c r="B73" s="58" t="str">
        <x:f>IF(COUNTA('Invoice'!A73:J73)=0,"",'Invoice'!C73)</x:f>
      </x:c>
      <x:c r="C73" s="58" t="str">
        <x:f>IF(COUNTA('Invoice'!A73:J73)=0,"",'Invoice'!K73)</x:f>
      </x:c>
      <x:c r="D73" s="58" t="str">
        <x:f>IF(COUNTA('Invoice'!A73:J73)=0,"",SUMPRODUCT(--('PO'!$J$7:$J$106=C73)))</x:f>
      </x:c>
      <x:c r="E73" s="58" t="str">
        <x:f>IF(COUNTA('Invoice'!A73:J73)=0,"",SUMPRODUCT(--('Invoice'!$K$7:$K$106=C73)))</x:f>
      </x:c>
      <x:c r="F73" s="86" t="str">
        <x:f>IF(COUNTA('Invoice'!A73:J73)=0,"",IF(D73=1,_xlfn.XLOOKUP(C73,'PO'!$J$7:$J$106,'PO'!$D$7:$D$106,"",0),""))</x:f>
      </x:c>
      <x:c r="G73" s="86" t="str">
        <x:f>IF(COUNTA('Invoice'!A73:J73)=0,"",'Invoice'!E73)</x:f>
      </x:c>
      <x:c r="H73" s="58" t="str">
        <x:f>IF(COUNTA('Invoice'!A73:J73)=0,"",IF(D73=1,_xlfn.XLOOKUP(C73,'PO'!$J$7:$J$106,'PO'!$E$7:$E$106,"",0),""))</x:f>
      </x:c>
      <x:c r="I73" s="58" t="str">
        <x:f>IF(COUNTA('Invoice'!A73:J73)=0,"",'Invoice'!F73)</x:f>
      </x:c>
      <x:c r="J73" s="82" t="str">
        <x:f>IF(COUNTA('Invoice'!A73:J73)=0,"",IF(D73=1,_xlfn.XLOOKUP(C73,'PO'!$J$7:$J$106,'PO'!$F$7:$F$106,"",0),""))</x:f>
      </x:c>
      <x:c r="K73" s="82" t="str">
        <x:f>IF(COUNTA('Invoice'!A73:J73)=0,"",'Invoice'!G73)</x:f>
      </x:c>
      <x:c r="L73" s="86" t="str">
        <x:f>IF(COUNTA('Invoice'!A73:J73)=0,"",IF(NOT(AND(D73=1,E73=1)),"",IF('Invoice'!M73&lt;&gt;"READY","",IF(_xlfn.XLOOKUP(C73,'PO'!$J$7:$J$106,'PO'!$L$7:$L$106,"",0)&lt;&gt;"READY","",IF(UPPER(TRIM(H73))&lt;&gt;UPPER(TRIM(I73)),"",G73-F73)))))</x:f>
      </x:c>
      <x:c r="M73" s="82" t="str">
        <x:f>IF(COUNTA('Invoice'!A73:J73)=0,"",IF(NOT(AND(D73=1,E73=1)),"",IF('Invoice'!M73&lt;&gt;"READY","",IF(_xlfn.XLOOKUP(C73,'PO'!$J$7:$J$106,'PO'!$L$7:$L$106,"",0)&lt;&gt;"READY","",IF(UPPER(TRIM(H73))&lt;&gt;UPPER(TRIM(I73)),"",K73-J73)))))</x:f>
      </x:c>
      <x:c r="N73" s="82" t="str">
        <x:f>IF(COUNTA('Invoice'!A73:J73)=0,"",IF(NOT(AND(D73=1,E73=1)),"",IF('Invoice'!M73&lt;&gt;"READY","",IF(_xlfn.XLOOKUP(C73,'PO'!$J$7:$J$106,'PO'!$L$7:$L$106,"",0)&lt;&gt;"READY","",IF(UPPER(TRIM(H73))&lt;&gt;UPPER(TRIM(I73)),"",'Invoice'!I73-_xlfn.XLOOKUP(C73,'PO'!$J$7:$J$106,'PO'!$H$7:$H$106,"",0))))))</x:f>
      </x:c>
      <x:c r="O73" s="58" t="str">
        <x:f>IF(COUNTA('Invoice'!A73:J73)=0,"",IF('Invoice'!M73&lt;&gt;"READY",'Invoice'!M73,IF(D73=0,"NO PO MATCH",IF(OR(D73&gt;1,E73&gt;1),"PAIRING REVIEW",IF(_xlfn.XLOOKUP(C73,'PO'!$J$7:$J$106,'PO'!$L$7:$L$106,"",0)&lt;&gt;"READY",_xlfn.XLOOKUP(C73,'PO'!$J$7:$J$106,'PO'!$L$7:$L$106,"",0),IF(UPPER(TRIM(H73))&lt;&gt;UPPER(TRIM(I73)),"UNIT REVIEW",IF(OR(L73&lt;&gt;0,ABS(M73)&gt;'Start'!$B$11),"DIFFERENCE","NO FLAG - REVIEW REQUIRED")))))))</x:f>
      </x:c>
      <x:c r="P73" s="58" t="str">
        <x:f>IF(COUNTA('Invoice'!A73:J73)=0,"",'Invoice'!J73)</x:f>
      </x:c>
      <x:c r="Q73" s="58" t="str">
        <x:f>IF(COUNTA('Invoice'!A73:J73)=0,"",IF(D73=1,_xlfn.XLOOKUP(C73,'PO'!$J$7:$J$106,'PO'!$I$7:$I$106,"",0),""))</x:f>
      </x:c>
      <x:c r="R73" s="88"/>
      <x:c r="S73" s="100"/>
    </x:row>
    <x:row r="74" ht="34" customHeight="1">
      <x:c r="A74" s="58" t="str">
        <x:f>IF(COUNTA('Invoice'!A74:J74)=0,"",IF('Invoice'!A74="","(missing ID)",'Invoice'!A74))</x:f>
      </x:c>
      <x:c r="B74" s="58" t="str">
        <x:f>IF(COUNTA('Invoice'!A74:J74)=0,"",'Invoice'!C74)</x:f>
      </x:c>
      <x:c r="C74" s="58" t="str">
        <x:f>IF(COUNTA('Invoice'!A74:J74)=0,"",'Invoice'!K74)</x:f>
      </x:c>
      <x:c r="D74" s="58" t="str">
        <x:f>IF(COUNTA('Invoice'!A74:J74)=0,"",SUMPRODUCT(--('PO'!$J$7:$J$106=C74)))</x:f>
      </x:c>
      <x:c r="E74" s="58" t="str">
        <x:f>IF(COUNTA('Invoice'!A74:J74)=0,"",SUMPRODUCT(--('Invoice'!$K$7:$K$106=C74)))</x:f>
      </x:c>
      <x:c r="F74" s="86" t="str">
        <x:f>IF(COUNTA('Invoice'!A74:J74)=0,"",IF(D74=1,_xlfn.XLOOKUP(C74,'PO'!$J$7:$J$106,'PO'!$D$7:$D$106,"",0),""))</x:f>
      </x:c>
      <x:c r="G74" s="86" t="str">
        <x:f>IF(COUNTA('Invoice'!A74:J74)=0,"",'Invoice'!E74)</x:f>
      </x:c>
      <x:c r="H74" s="58" t="str">
        <x:f>IF(COUNTA('Invoice'!A74:J74)=0,"",IF(D74=1,_xlfn.XLOOKUP(C74,'PO'!$J$7:$J$106,'PO'!$E$7:$E$106,"",0),""))</x:f>
      </x:c>
      <x:c r="I74" s="58" t="str">
        <x:f>IF(COUNTA('Invoice'!A74:J74)=0,"",'Invoice'!F74)</x:f>
      </x:c>
      <x:c r="J74" s="82" t="str">
        <x:f>IF(COUNTA('Invoice'!A74:J74)=0,"",IF(D74=1,_xlfn.XLOOKUP(C74,'PO'!$J$7:$J$106,'PO'!$F$7:$F$106,"",0),""))</x:f>
      </x:c>
      <x:c r="K74" s="82" t="str">
        <x:f>IF(COUNTA('Invoice'!A74:J74)=0,"",'Invoice'!G74)</x:f>
      </x:c>
      <x:c r="L74" s="86" t="str">
        <x:f>IF(COUNTA('Invoice'!A74:J74)=0,"",IF(NOT(AND(D74=1,E74=1)),"",IF('Invoice'!M74&lt;&gt;"READY","",IF(_xlfn.XLOOKUP(C74,'PO'!$J$7:$J$106,'PO'!$L$7:$L$106,"",0)&lt;&gt;"READY","",IF(UPPER(TRIM(H74))&lt;&gt;UPPER(TRIM(I74)),"",G74-F74)))))</x:f>
      </x:c>
      <x:c r="M74" s="82" t="str">
        <x:f>IF(COUNTA('Invoice'!A74:J74)=0,"",IF(NOT(AND(D74=1,E74=1)),"",IF('Invoice'!M74&lt;&gt;"READY","",IF(_xlfn.XLOOKUP(C74,'PO'!$J$7:$J$106,'PO'!$L$7:$L$106,"",0)&lt;&gt;"READY","",IF(UPPER(TRIM(H74))&lt;&gt;UPPER(TRIM(I74)),"",K74-J74)))))</x:f>
      </x:c>
      <x:c r="N74" s="82" t="str">
        <x:f>IF(COUNTA('Invoice'!A74:J74)=0,"",IF(NOT(AND(D74=1,E74=1)),"",IF('Invoice'!M74&lt;&gt;"READY","",IF(_xlfn.XLOOKUP(C74,'PO'!$J$7:$J$106,'PO'!$L$7:$L$106,"",0)&lt;&gt;"READY","",IF(UPPER(TRIM(H74))&lt;&gt;UPPER(TRIM(I74)),"",'Invoice'!I74-_xlfn.XLOOKUP(C74,'PO'!$J$7:$J$106,'PO'!$H$7:$H$106,"",0))))))</x:f>
      </x:c>
      <x:c r="O74" s="58" t="str">
        <x:f>IF(COUNTA('Invoice'!A74:J74)=0,"",IF('Invoice'!M74&lt;&gt;"READY",'Invoice'!M74,IF(D74=0,"NO PO MATCH",IF(OR(D74&gt;1,E74&gt;1),"PAIRING REVIEW",IF(_xlfn.XLOOKUP(C74,'PO'!$J$7:$J$106,'PO'!$L$7:$L$106,"",0)&lt;&gt;"READY",_xlfn.XLOOKUP(C74,'PO'!$J$7:$J$106,'PO'!$L$7:$L$106,"",0),IF(UPPER(TRIM(H74))&lt;&gt;UPPER(TRIM(I74)),"UNIT REVIEW",IF(OR(L74&lt;&gt;0,ABS(M74)&gt;'Start'!$B$11),"DIFFERENCE","NO FLAG - REVIEW REQUIRED")))))))</x:f>
      </x:c>
      <x:c r="P74" s="58" t="str">
        <x:f>IF(COUNTA('Invoice'!A74:J74)=0,"",'Invoice'!J74)</x:f>
      </x:c>
      <x:c r="Q74" s="58" t="str">
        <x:f>IF(COUNTA('Invoice'!A74:J74)=0,"",IF(D74=1,_xlfn.XLOOKUP(C74,'PO'!$J$7:$J$106,'PO'!$I$7:$I$106,"",0),""))</x:f>
      </x:c>
      <x:c r="R74" s="88"/>
      <x:c r="S74" s="100"/>
    </x:row>
    <x:row r="75" ht="34" customHeight="1">
      <x:c r="A75" s="58" t="str">
        <x:f>IF(COUNTA('Invoice'!A75:J75)=0,"",IF('Invoice'!A75="","(missing ID)",'Invoice'!A75))</x:f>
      </x:c>
      <x:c r="B75" s="58" t="str">
        <x:f>IF(COUNTA('Invoice'!A75:J75)=0,"",'Invoice'!C75)</x:f>
      </x:c>
      <x:c r="C75" s="58" t="str">
        <x:f>IF(COUNTA('Invoice'!A75:J75)=0,"",'Invoice'!K75)</x:f>
      </x:c>
      <x:c r="D75" s="58" t="str">
        <x:f>IF(COUNTA('Invoice'!A75:J75)=0,"",SUMPRODUCT(--('PO'!$J$7:$J$106=C75)))</x:f>
      </x:c>
      <x:c r="E75" s="58" t="str">
        <x:f>IF(COUNTA('Invoice'!A75:J75)=0,"",SUMPRODUCT(--('Invoice'!$K$7:$K$106=C75)))</x:f>
      </x:c>
      <x:c r="F75" s="86" t="str">
        <x:f>IF(COUNTA('Invoice'!A75:J75)=0,"",IF(D75=1,_xlfn.XLOOKUP(C75,'PO'!$J$7:$J$106,'PO'!$D$7:$D$106,"",0),""))</x:f>
      </x:c>
      <x:c r="G75" s="86" t="str">
        <x:f>IF(COUNTA('Invoice'!A75:J75)=0,"",'Invoice'!E75)</x:f>
      </x:c>
      <x:c r="H75" s="58" t="str">
        <x:f>IF(COUNTA('Invoice'!A75:J75)=0,"",IF(D75=1,_xlfn.XLOOKUP(C75,'PO'!$J$7:$J$106,'PO'!$E$7:$E$106,"",0),""))</x:f>
      </x:c>
      <x:c r="I75" s="58" t="str">
        <x:f>IF(COUNTA('Invoice'!A75:J75)=0,"",'Invoice'!F75)</x:f>
      </x:c>
      <x:c r="J75" s="82" t="str">
        <x:f>IF(COUNTA('Invoice'!A75:J75)=0,"",IF(D75=1,_xlfn.XLOOKUP(C75,'PO'!$J$7:$J$106,'PO'!$F$7:$F$106,"",0),""))</x:f>
      </x:c>
      <x:c r="K75" s="82" t="str">
        <x:f>IF(COUNTA('Invoice'!A75:J75)=0,"",'Invoice'!G75)</x:f>
      </x:c>
      <x:c r="L75" s="86" t="str">
        <x:f>IF(COUNTA('Invoice'!A75:J75)=0,"",IF(NOT(AND(D75=1,E75=1)),"",IF('Invoice'!M75&lt;&gt;"READY","",IF(_xlfn.XLOOKUP(C75,'PO'!$J$7:$J$106,'PO'!$L$7:$L$106,"",0)&lt;&gt;"READY","",IF(UPPER(TRIM(H75))&lt;&gt;UPPER(TRIM(I75)),"",G75-F75)))))</x:f>
      </x:c>
      <x:c r="M75" s="82" t="str">
        <x:f>IF(COUNTA('Invoice'!A75:J75)=0,"",IF(NOT(AND(D75=1,E75=1)),"",IF('Invoice'!M75&lt;&gt;"READY","",IF(_xlfn.XLOOKUP(C75,'PO'!$J$7:$J$106,'PO'!$L$7:$L$106,"",0)&lt;&gt;"READY","",IF(UPPER(TRIM(H75))&lt;&gt;UPPER(TRIM(I75)),"",K75-J75)))))</x:f>
      </x:c>
      <x:c r="N75" s="82" t="str">
        <x:f>IF(COUNTA('Invoice'!A75:J75)=0,"",IF(NOT(AND(D75=1,E75=1)),"",IF('Invoice'!M75&lt;&gt;"READY","",IF(_xlfn.XLOOKUP(C75,'PO'!$J$7:$J$106,'PO'!$L$7:$L$106,"",0)&lt;&gt;"READY","",IF(UPPER(TRIM(H75))&lt;&gt;UPPER(TRIM(I75)),"",'Invoice'!I75-_xlfn.XLOOKUP(C75,'PO'!$J$7:$J$106,'PO'!$H$7:$H$106,"",0))))))</x:f>
      </x:c>
      <x:c r="O75" s="58" t="str">
        <x:f>IF(COUNTA('Invoice'!A75:J75)=0,"",IF('Invoice'!M75&lt;&gt;"READY",'Invoice'!M75,IF(D75=0,"NO PO MATCH",IF(OR(D75&gt;1,E75&gt;1),"PAIRING REVIEW",IF(_xlfn.XLOOKUP(C75,'PO'!$J$7:$J$106,'PO'!$L$7:$L$106,"",0)&lt;&gt;"READY",_xlfn.XLOOKUP(C75,'PO'!$J$7:$J$106,'PO'!$L$7:$L$106,"",0),IF(UPPER(TRIM(H75))&lt;&gt;UPPER(TRIM(I75)),"UNIT REVIEW",IF(OR(L75&lt;&gt;0,ABS(M75)&gt;'Start'!$B$11),"DIFFERENCE","NO FLAG - REVIEW REQUIRED")))))))</x:f>
      </x:c>
      <x:c r="P75" s="58" t="str">
        <x:f>IF(COUNTA('Invoice'!A75:J75)=0,"",'Invoice'!J75)</x:f>
      </x:c>
      <x:c r="Q75" s="58" t="str">
        <x:f>IF(COUNTA('Invoice'!A75:J75)=0,"",IF(D75=1,_xlfn.XLOOKUP(C75,'PO'!$J$7:$J$106,'PO'!$I$7:$I$106,"",0),""))</x:f>
      </x:c>
      <x:c r="R75" s="88"/>
      <x:c r="S75" s="100"/>
    </x:row>
    <x:row r="76" ht="34" customHeight="1">
      <x:c r="A76" s="58" t="str">
        <x:f>IF(COUNTA('Invoice'!A76:J76)=0,"",IF('Invoice'!A76="","(missing ID)",'Invoice'!A76))</x:f>
      </x:c>
      <x:c r="B76" s="58" t="str">
        <x:f>IF(COUNTA('Invoice'!A76:J76)=0,"",'Invoice'!C76)</x:f>
      </x:c>
      <x:c r="C76" s="58" t="str">
        <x:f>IF(COUNTA('Invoice'!A76:J76)=0,"",'Invoice'!K76)</x:f>
      </x:c>
      <x:c r="D76" s="58" t="str">
        <x:f>IF(COUNTA('Invoice'!A76:J76)=0,"",SUMPRODUCT(--('PO'!$J$7:$J$106=C76)))</x:f>
      </x:c>
      <x:c r="E76" s="58" t="str">
        <x:f>IF(COUNTA('Invoice'!A76:J76)=0,"",SUMPRODUCT(--('Invoice'!$K$7:$K$106=C76)))</x:f>
      </x:c>
      <x:c r="F76" s="86" t="str">
        <x:f>IF(COUNTA('Invoice'!A76:J76)=0,"",IF(D76=1,_xlfn.XLOOKUP(C76,'PO'!$J$7:$J$106,'PO'!$D$7:$D$106,"",0),""))</x:f>
      </x:c>
      <x:c r="G76" s="86" t="str">
        <x:f>IF(COUNTA('Invoice'!A76:J76)=0,"",'Invoice'!E76)</x:f>
      </x:c>
      <x:c r="H76" s="58" t="str">
        <x:f>IF(COUNTA('Invoice'!A76:J76)=0,"",IF(D76=1,_xlfn.XLOOKUP(C76,'PO'!$J$7:$J$106,'PO'!$E$7:$E$106,"",0),""))</x:f>
      </x:c>
      <x:c r="I76" s="58" t="str">
        <x:f>IF(COUNTA('Invoice'!A76:J76)=0,"",'Invoice'!F76)</x:f>
      </x:c>
      <x:c r="J76" s="82" t="str">
        <x:f>IF(COUNTA('Invoice'!A76:J76)=0,"",IF(D76=1,_xlfn.XLOOKUP(C76,'PO'!$J$7:$J$106,'PO'!$F$7:$F$106,"",0),""))</x:f>
      </x:c>
      <x:c r="K76" s="82" t="str">
        <x:f>IF(COUNTA('Invoice'!A76:J76)=0,"",'Invoice'!G76)</x:f>
      </x:c>
      <x:c r="L76" s="86" t="str">
        <x:f>IF(COUNTA('Invoice'!A76:J76)=0,"",IF(NOT(AND(D76=1,E76=1)),"",IF('Invoice'!M76&lt;&gt;"READY","",IF(_xlfn.XLOOKUP(C76,'PO'!$J$7:$J$106,'PO'!$L$7:$L$106,"",0)&lt;&gt;"READY","",IF(UPPER(TRIM(H76))&lt;&gt;UPPER(TRIM(I76)),"",G76-F76)))))</x:f>
      </x:c>
      <x:c r="M76" s="82" t="str">
        <x:f>IF(COUNTA('Invoice'!A76:J76)=0,"",IF(NOT(AND(D76=1,E76=1)),"",IF('Invoice'!M76&lt;&gt;"READY","",IF(_xlfn.XLOOKUP(C76,'PO'!$J$7:$J$106,'PO'!$L$7:$L$106,"",0)&lt;&gt;"READY","",IF(UPPER(TRIM(H76))&lt;&gt;UPPER(TRIM(I76)),"",K76-J76)))))</x:f>
      </x:c>
      <x:c r="N76" s="82" t="str">
        <x:f>IF(COUNTA('Invoice'!A76:J76)=0,"",IF(NOT(AND(D76=1,E76=1)),"",IF('Invoice'!M76&lt;&gt;"READY","",IF(_xlfn.XLOOKUP(C76,'PO'!$J$7:$J$106,'PO'!$L$7:$L$106,"",0)&lt;&gt;"READY","",IF(UPPER(TRIM(H76))&lt;&gt;UPPER(TRIM(I76)),"",'Invoice'!I76-_xlfn.XLOOKUP(C76,'PO'!$J$7:$J$106,'PO'!$H$7:$H$106,"",0))))))</x:f>
      </x:c>
      <x:c r="O76" s="58" t="str">
        <x:f>IF(COUNTA('Invoice'!A76:J76)=0,"",IF('Invoice'!M76&lt;&gt;"READY",'Invoice'!M76,IF(D76=0,"NO PO MATCH",IF(OR(D76&gt;1,E76&gt;1),"PAIRING REVIEW",IF(_xlfn.XLOOKUP(C76,'PO'!$J$7:$J$106,'PO'!$L$7:$L$106,"",0)&lt;&gt;"READY",_xlfn.XLOOKUP(C76,'PO'!$J$7:$J$106,'PO'!$L$7:$L$106,"",0),IF(UPPER(TRIM(H76))&lt;&gt;UPPER(TRIM(I76)),"UNIT REVIEW",IF(OR(L76&lt;&gt;0,ABS(M76)&gt;'Start'!$B$11),"DIFFERENCE","NO FLAG - REVIEW REQUIRED")))))))</x:f>
      </x:c>
      <x:c r="P76" s="58" t="str">
        <x:f>IF(COUNTA('Invoice'!A76:J76)=0,"",'Invoice'!J76)</x:f>
      </x:c>
      <x:c r="Q76" s="58" t="str">
        <x:f>IF(COUNTA('Invoice'!A76:J76)=0,"",IF(D76=1,_xlfn.XLOOKUP(C76,'PO'!$J$7:$J$106,'PO'!$I$7:$I$106,"",0),""))</x:f>
      </x:c>
      <x:c r="R76" s="88"/>
      <x:c r="S76" s="100"/>
    </x:row>
    <x:row r="77" ht="34" customHeight="1">
      <x:c r="A77" s="58" t="str">
        <x:f>IF(COUNTA('Invoice'!A77:J77)=0,"",IF('Invoice'!A77="","(missing ID)",'Invoice'!A77))</x:f>
      </x:c>
      <x:c r="B77" s="58" t="str">
        <x:f>IF(COUNTA('Invoice'!A77:J77)=0,"",'Invoice'!C77)</x:f>
      </x:c>
      <x:c r="C77" s="58" t="str">
        <x:f>IF(COUNTA('Invoice'!A77:J77)=0,"",'Invoice'!K77)</x:f>
      </x:c>
      <x:c r="D77" s="58" t="str">
        <x:f>IF(COUNTA('Invoice'!A77:J77)=0,"",SUMPRODUCT(--('PO'!$J$7:$J$106=C77)))</x:f>
      </x:c>
      <x:c r="E77" s="58" t="str">
        <x:f>IF(COUNTA('Invoice'!A77:J77)=0,"",SUMPRODUCT(--('Invoice'!$K$7:$K$106=C77)))</x:f>
      </x:c>
      <x:c r="F77" s="86" t="str">
        <x:f>IF(COUNTA('Invoice'!A77:J77)=0,"",IF(D77=1,_xlfn.XLOOKUP(C77,'PO'!$J$7:$J$106,'PO'!$D$7:$D$106,"",0),""))</x:f>
      </x:c>
      <x:c r="G77" s="86" t="str">
        <x:f>IF(COUNTA('Invoice'!A77:J77)=0,"",'Invoice'!E77)</x:f>
      </x:c>
      <x:c r="H77" s="58" t="str">
        <x:f>IF(COUNTA('Invoice'!A77:J77)=0,"",IF(D77=1,_xlfn.XLOOKUP(C77,'PO'!$J$7:$J$106,'PO'!$E$7:$E$106,"",0),""))</x:f>
      </x:c>
      <x:c r="I77" s="58" t="str">
        <x:f>IF(COUNTA('Invoice'!A77:J77)=0,"",'Invoice'!F77)</x:f>
      </x:c>
      <x:c r="J77" s="82" t="str">
        <x:f>IF(COUNTA('Invoice'!A77:J77)=0,"",IF(D77=1,_xlfn.XLOOKUP(C77,'PO'!$J$7:$J$106,'PO'!$F$7:$F$106,"",0),""))</x:f>
      </x:c>
      <x:c r="K77" s="82" t="str">
        <x:f>IF(COUNTA('Invoice'!A77:J77)=0,"",'Invoice'!G77)</x:f>
      </x:c>
      <x:c r="L77" s="86" t="str">
        <x:f>IF(COUNTA('Invoice'!A77:J77)=0,"",IF(NOT(AND(D77=1,E77=1)),"",IF('Invoice'!M77&lt;&gt;"READY","",IF(_xlfn.XLOOKUP(C77,'PO'!$J$7:$J$106,'PO'!$L$7:$L$106,"",0)&lt;&gt;"READY","",IF(UPPER(TRIM(H77))&lt;&gt;UPPER(TRIM(I77)),"",G77-F77)))))</x:f>
      </x:c>
      <x:c r="M77" s="82" t="str">
        <x:f>IF(COUNTA('Invoice'!A77:J77)=0,"",IF(NOT(AND(D77=1,E77=1)),"",IF('Invoice'!M77&lt;&gt;"READY","",IF(_xlfn.XLOOKUP(C77,'PO'!$J$7:$J$106,'PO'!$L$7:$L$106,"",0)&lt;&gt;"READY","",IF(UPPER(TRIM(H77))&lt;&gt;UPPER(TRIM(I77)),"",K77-J77)))))</x:f>
      </x:c>
      <x:c r="N77" s="82" t="str">
        <x:f>IF(COUNTA('Invoice'!A77:J77)=0,"",IF(NOT(AND(D77=1,E77=1)),"",IF('Invoice'!M77&lt;&gt;"READY","",IF(_xlfn.XLOOKUP(C77,'PO'!$J$7:$J$106,'PO'!$L$7:$L$106,"",0)&lt;&gt;"READY","",IF(UPPER(TRIM(H77))&lt;&gt;UPPER(TRIM(I77)),"",'Invoice'!I77-_xlfn.XLOOKUP(C77,'PO'!$J$7:$J$106,'PO'!$H$7:$H$106,"",0))))))</x:f>
      </x:c>
      <x:c r="O77" s="58" t="str">
        <x:f>IF(COUNTA('Invoice'!A77:J77)=0,"",IF('Invoice'!M77&lt;&gt;"READY",'Invoice'!M77,IF(D77=0,"NO PO MATCH",IF(OR(D77&gt;1,E77&gt;1),"PAIRING REVIEW",IF(_xlfn.XLOOKUP(C77,'PO'!$J$7:$J$106,'PO'!$L$7:$L$106,"",0)&lt;&gt;"READY",_xlfn.XLOOKUP(C77,'PO'!$J$7:$J$106,'PO'!$L$7:$L$106,"",0),IF(UPPER(TRIM(H77))&lt;&gt;UPPER(TRIM(I77)),"UNIT REVIEW",IF(OR(L77&lt;&gt;0,ABS(M77)&gt;'Start'!$B$11),"DIFFERENCE","NO FLAG - REVIEW REQUIRED")))))))</x:f>
      </x:c>
      <x:c r="P77" s="58" t="str">
        <x:f>IF(COUNTA('Invoice'!A77:J77)=0,"",'Invoice'!J77)</x:f>
      </x:c>
      <x:c r="Q77" s="58" t="str">
        <x:f>IF(COUNTA('Invoice'!A77:J77)=0,"",IF(D77=1,_xlfn.XLOOKUP(C77,'PO'!$J$7:$J$106,'PO'!$I$7:$I$106,"",0),""))</x:f>
      </x:c>
      <x:c r="R77" s="88"/>
      <x:c r="S77" s="100"/>
    </x:row>
    <x:row r="78" ht="34" customHeight="1">
      <x:c r="A78" s="58" t="str">
        <x:f>IF(COUNTA('Invoice'!A78:J78)=0,"",IF('Invoice'!A78="","(missing ID)",'Invoice'!A78))</x:f>
      </x:c>
      <x:c r="B78" s="58" t="str">
        <x:f>IF(COUNTA('Invoice'!A78:J78)=0,"",'Invoice'!C78)</x:f>
      </x:c>
      <x:c r="C78" s="58" t="str">
        <x:f>IF(COUNTA('Invoice'!A78:J78)=0,"",'Invoice'!K78)</x:f>
      </x:c>
      <x:c r="D78" s="58" t="str">
        <x:f>IF(COUNTA('Invoice'!A78:J78)=0,"",SUMPRODUCT(--('PO'!$J$7:$J$106=C78)))</x:f>
      </x:c>
      <x:c r="E78" s="58" t="str">
        <x:f>IF(COUNTA('Invoice'!A78:J78)=0,"",SUMPRODUCT(--('Invoice'!$K$7:$K$106=C78)))</x:f>
      </x:c>
      <x:c r="F78" s="86" t="str">
        <x:f>IF(COUNTA('Invoice'!A78:J78)=0,"",IF(D78=1,_xlfn.XLOOKUP(C78,'PO'!$J$7:$J$106,'PO'!$D$7:$D$106,"",0),""))</x:f>
      </x:c>
      <x:c r="G78" s="86" t="str">
        <x:f>IF(COUNTA('Invoice'!A78:J78)=0,"",'Invoice'!E78)</x:f>
      </x:c>
      <x:c r="H78" s="58" t="str">
        <x:f>IF(COUNTA('Invoice'!A78:J78)=0,"",IF(D78=1,_xlfn.XLOOKUP(C78,'PO'!$J$7:$J$106,'PO'!$E$7:$E$106,"",0),""))</x:f>
      </x:c>
      <x:c r="I78" s="58" t="str">
        <x:f>IF(COUNTA('Invoice'!A78:J78)=0,"",'Invoice'!F78)</x:f>
      </x:c>
      <x:c r="J78" s="82" t="str">
        <x:f>IF(COUNTA('Invoice'!A78:J78)=0,"",IF(D78=1,_xlfn.XLOOKUP(C78,'PO'!$J$7:$J$106,'PO'!$F$7:$F$106,"",0),""))</x:f>
      </x:c>
      <x:c r="K78" s="82" t="str">
        <x:f>IF(COUNTA('Invoice'!A78:J78)=0,"",'Invoice'!G78)</x:f>
      </x:c>
      <x:c r="L78" s="86" t="str">
        <x:f>IF(COUNTA('Invoice'!A78:J78)=0,"",IF(NOT(AND(D78=1,E78=1)),"",IF('Invoice'!M78&lt;&gt;"READY","",IF(_xlfn.XLOOKUP(C78,'PO'!$J$7:$J$106,'PO'!$L$7:$L$106,"",0)&lt;&gt;"READY","",IF(UPPER(TRIM(H78))&lt;&gt;UPPER(TRIM(I78)),"",G78-F78)))))</x:f>
      </x:c>
      <x:c r="M78" s="82" t="str">
        <x:f>IF(COUNTA('Invoice'!A78:J78)=0,"",IF(NOT(AND(D78=1,E78=1)),"",IF('Invoice'!M78&lt;&gt;"READY","",IF(_xlfn.XLOOKUP(C78,'PO'!$J$7:$J$106,'PO'!$L$7:$L$106,"",0)&lt;&gt;"READY","",IF(UPPER(TRIM(H78))&lt;&gt;UPPER(TRIM(I78)),"",K78-J78)))))</x:f>
      </x:c>
      <x:c r="N78" s="82" t="str">
        <x:f>IF(COUNTA('Invoice'!A78:J78)=0,"",IF(NOT(AND(D78=1,E78=1)),"",IF('Invoice'!M78&lt;&gt;"READY","",IF(_xlfn.XLOOKUP(C78,'PO'!$J$7:$J$106,'PO'!$L$7:$L$106,"",0)&lt;&gt;"READY","",IF(UPPER(TRIM(H78))&lt;&gt;UPPER(TRIM(I78)),"",'Invoice'!I78-_xlfn.XLOOKUP(C78,'PO'!$J$7:$J$106,'PO'!$H$7:$H$106,"",0))))))</x:f>
      </x:c>
      <x:c r="O78" s="58" t="str">
        <x:f>IF(COUNTA('Invoice'!A78:J78)=0,"",IF('Invoice'!M78&lt;&gt;"READY",'Invoice'!M78,IF(D78=0,"NO PO MATCH",IF(OR(D78&gt;1,E78&gt;1),"PAIRING REVIEW",IF(_xlfn.XLOOKUP(C78,'PO'!$J$7:$J$106,'PO'!$L$7:$L$106,"",0)&lt;&gt;"READY",_xlfn.XLOOKUP(C78,'PO'!$J$7:$J$106,'PO'!$L$7:$L$106,"",0),IF(UPPER(TRIM(H78))&lt;&gt;UPPER(TRIM(I78)),"UNIT REVIEW",IF(OR(L78&lt;&gt;0,ABS(M78)&gt;'Start'!$B$11),"DIFFERENCE","NO FLAG - REVIEW REQUIRED")))))))</x:f>
      </x:c>
      <x:c r="P78" s="58" t="str">
        <x:f>IF(COUNTA('Invoice'!A78:J78)=0,"",'Invoice'!J78)</x:f>
      </x:c>
      <x:c r="Q78" s="58" t="str">
        <x:f>IF(COUNTA('Invoice'!A78:J78)=0,"",IF(D78=1,_xlfn.XLOOKUP(C78,'PO'!$J$7:$J$106,'PO'!$I$7:$I$106,"",0),""))</x:f>
      </x:c>
      <x:c r="R78" s="88"/>
      <x:c r="S78" s="100"/>
    </x:row>
    <x:row r="79" ht="34" customHeight="1">
      <x:c r="A79" s="58" t="str">
        <x:f>IF(COUNTA('Invoice'!A79:J79)=0,"",IF('Invoice'!A79="","(missing ID)",'Invoice'!A79))</x:f>
      </x:c>
      <x:c r="B79" s="58" t="str">
        <x:f>IF(COUNTA('Invoice'!A79:J79)=0,"",'Invoice'!C79)</x:f>
      </x:c>
      <x:c r="C79" s="58" t="str">
        <x:f>IF(COUNTA('Invoice'!A79:J79)=0,"",'Invoice'!K79)</x:f>
      </x:c>
      <x:c r="D79" s="58" t="str">
        <x:f>IF(COUNTA('Invoice'!A79:J79)=0,"",SUMPRODUCT(--('PO'!$J$7:$J$106=C79)))</x:f>
      </x:c>
      <x:c r="E79" s="58" t="str">
        <x:f>IF(COUNTA('Invoice'!A79:J79)=0,"",SUMPRODUCT(--('Invoice'!$K$7:$K$106=C79)))</x:f>
      </x:c>
      <x:c r="F79" s="86" t="str">
        <x:f>IF(COUNTA('Invoice'!A79:J79)=0,"",IF(D79=1,_xlfn.XLOOKUP(C79,'PO'!$J$7:$J$106,'PO'!$D$7:$D$106,"",0),""))</x:f>
      </x:c>
      <x:c r="G79" s="86" t="str">
        <x:f>IF(COUNTA('Invoice'!A79:J79)=0,"",'Invoice'!E79)</x:f>
      </x:c>
      <x:c r="H79" s="58" t="str">
        <x:f>IF(COUNTA('Invoice'!A79:J79)=0,"",IF(D79=1,_xlfn.XLOOKUP(C79,'PO'!$J$7:$J$106,'PO'!$E$7:$E$106,"",0),""))</x:f>
      </x:c>
      <x:c r="I79" s="58" t="str">
        <x:f>IF(COUNTA('Invoice'!A79:J79)=0,"",'Invoice'!F79)</x:f>
      </x:c>
      <x:c r="J79" s="82" t="str">
        <x:f>IF(COUNTA('Invoice'!A79:J79)=0,"",IF(D79=1,_xlfn.XLOOKUP(C79,'PO'!$J$7:$J$106,'PO'!$F$7:$F$106,"",0),""))</x:f>
      </x:c>
      <x:c r="K79" s="82" t="str">
        <x:f>IF(COUNTA('Invoice'!A79:J79)=0,"",'Invoice'!G79)</x:f>
      </x:c>
      <x:c r="L79" s="86" t="str">
        <x:f>IF(COUNTA('Invoice'!A79:J79)=0,"",IF(NOT(AND(D79=1,E79=1)),"",IF('Invoice'!M79&lt;&gt;"READY","",IF(_xlfn.XLOOKUP(C79,'PO'!$J$7:$J$106,'PO'!$L$7:$L$106,"",0)&lt;&gt;"READY","",IF(UPPER(TRIM(H79))&lt;&gt;UPPER(TRIM(I79)),"",G79-F79)))))</x:f>
      </x:c>
      <x:c r="M79" s="82" t="str">
        <x:f>IF(COUNTA('Invoice'!A79:J79)=0,"",IF(NOT(AND(D79=1,E79=1)),"",IF('Invoice'!M79&lt;&gt;"READY","",IF(_xlfn.XLOOKUP(C79,'PO'!$J$7:$J$106,'PO'!$L$7:$L$106,"",0)&lt;&gt;"READY","",IF(UPPER(TRIM(H79))&lt;&gt;UPPER(TRIM(I79)),"",K79-J79)))))</x:f>
      </x:c>
      <x:c r="N79" s="82" t="str">
        <x:f>IF(COUNTA('Invoice'!A79:J79)=0,"",IF(NOT(AND(D79=1,E79=1)),"",IF('Invoice'!M79&lt;&gt;"READY","",IF(_xlfn.XLOOKUP(C79,'PO'!$J$7:$J$106,'PO'!$L$7:$L$106,"",0)&lt;&gt;"READY","",IF(UPPER(TRIM(H79))&lt;&gt;UPPER(TRIM(I79)),"",'Invoice'!I79-_xlfn.XLOOKUP(C79,'PO'!$J$7:$J$106,'PO'!$H$7:$H$106,"",0))))))</x:f>
      </x:c>
      <x:c r="O79" s="58" t="str">
        <x:f>IF(COUNTA('Invoice'!A79:J79)=0,"",IF('Invoice'!M79&lt;&gt;"READY",'Invoice'!M79,IF(D79=0,"NO PO MATCH",IF(OR(D79&gt;1,E79&gt;1),"PAIRING REVIEW",IF(_xlfn.XLOOKUP(C79,'PO'!$J$7:$J$106,'PO'!$L$7:$L$106,"",0)&lt;&gt;"READY",_xlfn.XLOOKUP(C79,'PO'!$J$7:$J$106,'PO'!$L$7:$L$106,"",0),IF(UPPER(TRIM(H79))&lt;&gt;UPPER(TRIM(I79)),"UNIT REVIEW",IF(OR(L79&lt;&gt;0,ABS(M79)&gt;'Start'!$B$11),"DIFFERENCE","NO FLAG - REVIEW REQUIRED")))))))</x:f>
      </x:c>
      <x:c r="P79" s="58" t="str">
        <x:f>IF(COUNTA('Invoice'!A79:J79)=0,"",'Invoice'!J79)</x:f>
      </x:c>
      <x:c r="Q79" s="58" t="str">
        <x:f>IF(COUNTA('Invoice'!A79:J79)=0,"",IF(D79=1,_xlfn.XLOOKUP(C79,'PO'!$J$7:$J$106,'PO'!$I$7:$I$106,"",0),""))</x:f>
      </x:c>
      <x:c r="R79" s="88"/>
      <x:c r="S79" s="100"/>
    </x:row>
    <x:row r="80" ht="34" customHeight="1">
      <x:c r="A80" s="58" t="str">
        <x:f>IF(COUNTA('Invoice'!A80:J80)=0,"",IF('Invoice'!A80="","(missing ID)",'Invoice'!A80))</x:f>
      </x:c>
      <x:c r="B80" s="58" t="str">
        <x:f>IF(COUNTA('Invoice'!A80:J80)=0,"",'Invoice'!C80)</x:f>
      </x:c>
      <x:c r="C80" s="58" t="str">
        <x:f>IF(COUNTA('Invoice'!A80:J80)=0,"",'Invoice'!K80)</x:f>
      </x:c>
      <x:c r="D80" s="58" t="str">
        <x:f>IF(COUNTA('Invoice'!A80:J80)=0,"",SUMPRODUCT(--('PO'!$J$7:$J$106=C80)))</x:f>
      </x:c>
      <x:c r="E80" s="58" t="str">
        <x:f>IF(COUNTA('Invoice'!A80:J80)=0,"",SUMPRODUCT(--('Invoice'!$K$7:$K$106=C80)))</x:f>
      </x:c>
      <x:c r="F80" s="86" t="str">
        <x:f>IF(COUNTA('Invoice'!A80:J80)=0,"",IF(D80=1,_xlfn.XLOOKUP(C80,'PO'!$J$7:$J$106,'PO'!$D$7:$D$106,"",0),""))</x:f>
      </x:c>
      <x:c r="G80" s="86" t="str">
        <x:f>IF(COUNTA('Invoice'!A80:J80)=0,"",'Invoice'!E80)</x:f>
      </x:c>
      <x:c r="H80" s="58" t="str">
        <x:f>IF(COUNTA('Invoice'!A80:J80)=0,"",IF(D80=1,_xlfn.XLOOKUP(C80,'PO'!$J$7:$J$106,'PO'!$E$7:$E$106,"",0),""))</x:f>
      </x:c>
      <x:c r="I80" s="58" t="str">
        <x:f>IF(COUNTA('Invoice'!A80:J80)=0,"",'Invoice'!F80)</x:f>
      </x:c>
      <x:c r="J80" s="82" t="str">
        <x:f>IF(COUNTA('Invoice'!A80:J80)=0,"",IF(D80=1,_xlfn.XLOOKUP(C80,'PO'!$J$7:$J$106,'PO'!$F$7:$F$106,"",0),""))</x:f>
      </x:c>
      <x:c r="K80" s="82" t="str">
        <x:f>IF(COUNTA('Invoice'!A80:J80)=0,"",'Invoice'!G80)</x:f>
      </x:c>
      <x:c r="L80" s="86" t="str">
        <x:f>IF(COUNTA('Invoice'!A80:J80)=0,"",IF(NOT(AND(D80=1,E80=1)),"",IF('Invoice'!M80&lt;&gt;"READY","",IF(_xlfn.XLOOKUP(C80,'PO'!$J$7:$J$106,'PO'!$L$7:$L$106,"",0)&lt;&gt;"READY","",IF(UPPER(TRIM(H80))&lt;&gt;UPPER(TRIM(I80)),"",G80-F80)))))</x:f>
      </x:c>
      <x:c r="M80" s="82" t="str">
        <x:f>IF(COUNTA('Invoice'!A80:J80)=0,"",IF(NOT(AND(D80=1,E80=1)),"",IF('Invoice'!M80&lt;&gt;"READY","",IF(_xlfn.XLOOKUP(C80,'PO'!$J$7:$J$106,'PO'!$L$7:$L$106,"",0)&lt;&gt;"READY","",IF(UPPER(TRIM(H80))&lt;&gt;UPPER(TRIM(I80)),"",K80-J80)))))</x:f>
      </x:c>
      <x:c r="N80" s="82" t="str">
        <x:f>IF(COUNTA('Invoice'!A80:J80)=0,"",IF(NOT(AND(D80=1,E80=1)),"",IF('Invoice'!M80&lt;&gt;"READY","",IF(_xlfn.XLOOKUP(C80,'PO'!$J$7:$J$106,'PO'!$L$7:$L$106,"",0)&lt;&gt;"READY","",IF(UPPER(TRIM(H80))&lt;&gt;UPPER(TRIM(I80)),"",'Invoice'!I80-_xlfn.XLOOKUP(C80,'PO'!$J$7:$J$106,'PO'!$H$7:$H$106,"",0))))))</x:f>
      </x:c>
      <x:c r="O80" s="58" t="str">
        <x:f>IF(COUNTA('Invoice'!A80:J80)=0,"",IF('Invoice'!M80&lt;&gt;"READY",'Invoice'!M80,IF(D80=0,"NO PO MATCH",IF(OR(D80&gt;1,E80&gt;1),"PAIRING REVIEW",IF(_xlfn.XLOOKUP(C80,'PO'!$J$7:$J$106,'PO'!$L$7:$L$106,"",0)&lt;&gt;"READY",_xlfn.XLOOKUP(C80,'PO'!$J$7:$J$106,'PO'!$L$7:$L$106,"",0),IF(UPPER(TRIM(H80))&lt;&gt;UPPER(TRIM(I80)),"UNIT REVIEW",IF(OR(L80&lt;&gt;0,ABS(M80)&gt;'Start'!$B$11),"DIFFERENCE","NO FLAG - REVIEW REQUIRED")))))))</x:f>
      </x:c>
      <x:c r="P80" s="58" t="str">
        <x:f>IF(COUNTA('Invoice'!A80:J80)=0,"",'Invoice'!J80)</x:f>
      </x:c>
      <x:c r="Q80" s="58" t="str">
        <x:f>IF(COUNTA('Invoice'!A80:J80)=0,"",IF(D80=1,_xlfn.XLOOKUP(C80,'PO'!$J$7:$J$106,'PO'!$I$7:$I$106,"",0),""))</x:f>
      </x:c>
      <x:c r="R80" s="88"/>
      <x:c r="S80" s="100"/>
    </x:row>
    <x:row r="81" ht="34" customHeight="1">
      <x:c r="A81" s="58" t="str">
        <x:f>IF(COUNTA('Invoice'!A81:J81)=0,"",IF('Invoice'!A81="","(missing ID)",'Invoice'!A81))</x:f>
      </x:c>
      <x:c r="B81" s="58" t="str">
        <x:f>IF(COUNTA('Invoice'!A81:J81)=0,"",'Invoice'!C81)</x:f>
      </x:c>
      <x:c r="C81" s="58" t="str">
        <x:f>IF(COUNTA('Invoice'!A81:J81)=0,"",'Invoice'!K81)</x:f>
      </x:c>
      <x:c r="D81" s="58" t="str">
        <x:f>IF(COUNTA('Invoice'!A81:J81)=0,"",SUMPRODUCT(--('PO'!$J$7:$J$106=C81)))</x:f>
      </x:c>
      <x:c r="E81" s="58" t="str">
        <x:f>IF(COUNTA('Invoice'!A81:J81)=0,"",SUMPRODUCT(--('Invoice'!$K$7:$K$106=C81)))</x:f>
      </x:c>
      <x:c r="F81" s="86" t="str">
        <x:f>IF(COUNTA('Invoice'!A81:J81)=0,"",IF(D81=1,_xlfn.XLOOKUP(C81,'PO'!$J$7:$J$106,'PO'!$D$7:$D$106,"",0),""))</x:f>
      </x:c>
      <x:c r="G81" s="86" t="str">
        <x:f>IF(COUNTA('Invoice'!A81:J81)=0,"",'Invoice'!E81)</x:f>
      </x:c>
      <x:c r="H81" s="58" t="str">
        <x:f>IF(COUNTA('Invoice'!A81:J81)=0,"",IF(D81=1,_xlfn.XLOOKUP(C81,'PO'!$J$7:$J$106,'PO'!$E$7:$E$106,"",0),""))</x:f>
      </x:c>
      <x:c r="I81" s="58" t="str">
        <x:f>IF(COUNTA('Invoice'!A81:J81)=0,"",'Invoice'!F81)</x:f>
      </x:c>
      <x:c r="J81" s="82" t="str">
        <x:f>IF(COUNTA('Invoice'!A81:J81)=0,"",IF(D81=1,_xlfn.XLOOKUP(C81,'PO'!$J$7:$J$106,'PO'!$F$7:$F$106,"",0),""))</x:f>
      </x:c>
      <x:c r="K81" s="82" t="str">
        <x:f>IF(COUNTA('Invoice'!A81:J81)=0,"",'Invoice'!G81)</x:f>
      </x:c>
      <x:c r="L81" s="86" t="str">
        <x:f>IF(COUNTA('Invoice'!A81:J81)=0,"",IF(NOT(AND(D81=1,E81=1)),"",IF('Invoice'!M81&lt;&gt;"READY","",IF(_xlfn.XLOOKUP(C81,'PO'!$J$7:$J$106,'PO'!$L$7:$L$106,"",0)&lt;&gt;"READY","",IF(UPPER(TRIM(H81))&lt;&gt;UPPER(TRIM(I81)),"",G81-F81)))))</x:f>
      </x:c>
      <x:c r="M81" s="82" t="str">
        <x:f>IF(COUNTA('Invoice'!A81:J81)=0,"",IF(NOT(AND(D81=1,E81=1)),"",IF('Invoice'!M81&lt;&gt;"READY","",IF(_xlfn.XLOOKUP(C81,'PO'!$J$7:$J$106,'PO'!$L$7:$L$106,"",0)&lt;&gt;"READY","",IF(UPPER(TRIM(H81))&lt;&gt;UPPER(TRIM(I81)),"",K81-J81)))))</x:f>
      </x:c>
      <x:c r="N81" s="82" t="str">
        <x:f>IF(COUNTA('Invoice'!A81:J81)=0,"",IF(NOT(AND(D81=1,E81=1)),"",IF('Invoice'!M81&lt;&gt;"READY","",IF(_xlfn.XLOOKUP(C81,'PO'!$J$7:$J$106,'PO'!$L$7:$L$106,"",0)&lt;&gt;"READY","",IF(UPPER(TRIM(H81))&lt;&gt;UPPER(TRIM(I81)),"",'Invoice'!I81-_xlfn.XLOOKUP(C81,'PO'!$J$7:$J$106,'PO'!$H$7:$H$106,"",0))))))</x:f>
      </x:c>
      <x:c r="O81" s="58" t="str">
        <x:f>IF(COUNTA('Invoice'!A81:J81)=0,"",IF('Invoice'!M81&lt;&gt;"READY",'Invoice'!M81,IF(D81=0,"NO PO MATCH",IF(OR(D81&gt;1,E81&gt;1),"PAIRING REVIEW",IF(_xlfn.XLOOKUP(C81,'PO'!$J$7:$J$106,'PO'!$L$7:$L$106,"",0)&lt;&gt;"READY",_xlfn.XLOOKUP(C81,'PO'!$J$7:$J$106,'PO'!$L$7:$L$106,"",0),IF(UPPER(TRIM(H81))&lt;&gt;UPPER(TRIM(I81)),"UNIT REVIEW",IF(OR(L81&lt;&gt;0,ABS(M81)&gt;'Start'!$B$11),"DIFFERENCE","NO FLAG - REVIEW REQUIRED")))))))</x:f>
      </x:c>
      <x:c r="P81" s="58" t="str">
        <x:f>IF(COUNTA('Invoice'!A81:J81)=0,"",'Invoice'!J81)</x:f>
      </x:c>
      <x:c r="Q81" s="58" t="str">
        <x:f>IF(COUNTA('Invoice'!A81:J81)=0,"",IF(D81=1,_xlfn.XLOOKUP(C81,'PO'!$J$7:$J$106,'PO'!$I$7:$I$106,"",0),""))</x:f>
      </x:c>
      <x:c r="R81" s="88"/>
      <x:c r="S81" s="100"/>
    </x:row>
    <x:row r="82" ht="34" customHeight="1">
      <x:c r="A82" s="58" t="str">
        <x:f>IF(COUNTA('Invoice'!A82:J82)=0,"",IF('Invoice'!A82="","(missing ID)",'Invoice'!A82))</x:f>
      </x:c>
      <x:c r="B82" s="58" t="str">
        <x:f>IF(COUNTA('Invoice'!A82:J82)=0,"",'Invoice'!C82)</x:f>
      </x:c>
      <x:c r="C82" s="58" t="str">
        <x:f>IF(COUNTA('Invoice'!A82:J82)=0,"",'Invoice'!K82)</x:f>
      </x:c>
      <x:c r="D82" s="58" t="str">
        <x:f>IF(COUNTA('Invoice'!A82:J82)=0,"",SUMPRODUCT(--('PO'!$J$7:$J$106=C82)))</x:f>
      </x:c>
      <x:c r="E82" s="58" t="str">
        <x:f>IF(COUNTA('Invoice'!A82:J82)=0,"",SUMPRODUCT(--('Invoice'!$K$7:$K$106=C82)))</x:f>
      </x:c>
      <x:c r="F82" s="86" t="str">
        <x:f>IF(COUNTA('Invoice'!A82:J82)=0,"",IF(D82=1,_xlfn.XLOOKUP(C82,'PO'!$J$7:$J$106,'PO'!$D$7:$D$106,"",0),""))</x:f>
      </x:c>
      <x:c r="G82" s="86" t="str">
        <x:f>IF(COUNTA('Invoice'!A82:J82)=0,"",'Invoice'!E82)</x:f>
      </x:c>
      <x:c r="H82" s="58" t="str">
        <x:f>IF(COUNTA('Invoice'!A82:J82)=0,"",IF(D82=1,_xlfn.XLOOKUP(C82,'PO'!$J$7:$J$106,'PO'!$E$7:$E$106,"",0),""))</x:f>
      </x:c>
      <x:c r="I82" s="58" t="str">
        <x:f>IF(COUNTA('Invoice'!A82:J82)=0,"",'Invoice'!F82)</x:f>
      </x:c>
      <x:c r="J82" s="82" t="str">
        <x:f>IF(COUNTA('Invoice'!A82:J82)=0,"",IF(D82=1,_xlfn.XLOOKUP(C82,'PO'!$J$7:$J$106,'PO'!$F$7:$F$106,"",0),""))</x:f>
      </x:c>
      <x:c r="K82" s="82" t="str">
        <x:f>IF(COUNTA('Invoice'!A82:J82)=0,"",'Invoice'!G82)</x:f>
      </x:c>
      <x:c r="L82" s="86" t="str">
        <x:f>IF(COUNTA('Invoice'!A82:J82)=0,"",IF(NOT(AND(D82=1,E82=1)),"",IF('Invoice'!M82&lt;&gt;"READY","",IF(_xlfn.XLOOKUP(C82,'PO'!$J$7:$J$106,'PO'!$L$7:$L$106,"",0)&lt;&gt;"READY","",IF(UPPER(TRIM(H82))&lt;&gt;UPPER(TRIM(I82)),"",G82-F82)))))</x:f>
      </x:c>
      <x:c r="M82" s="82" t="str">
        <x:f>IF(COUNTA('Invoice'!A82:J82)=0,"",IF(NOT(AND(D82=1,E82=1)),"",IF('Invoice'!M82&lt;&gt;"READY","",IF(_xlfn.XLOOKUP(C82,'PO'!$J$7:$J$106,'PO'!$L$7:$L$106,"",0)&lt;&gt;"READY","",IF(UPPER(TRIM(H82))&lt;&gt;UPPER(TRIM(I82)),"",K82-J82)))))</x:f>
      </x:c>
      <x:c r="N82" s="82" t="str">
        <x:f>IF(COUNTA('Invoice'!A82:J82)=0,"",IF(NOT(AND(D82=1,E82=1)),"",IF('Invoice'!M82&lt;&gt;"READY","",IF(_xlfn.XLOOKUP(C82,'PO'!$J$7:$J$106,'PO'!$L$7:$L$106,"",0)&lt;&gt;"READY","",IF(UPPER(TRIM(H82))&lt;&gt;UPPER(TRIM(I82)),"",'Invoice'!I82-_xlfn.XLOOKUP(C82,'PO'!$J$7:$J$106,'PO'!$H$7:$H$106,"",0))))))</x:f>
      </x:c>
      <x:c r="O82" s="58" t="str">
        <x:f>IF(COUNTA('Invoice'!A82:J82)=0,"",IF('Invoice'!M82&lt;&gt;"READY",'Invoice'!M82,IF(D82=0,"NO PO MATCH",IF(OR(D82&gt;1,E82&gt;1),"PAIRING REVIEW",IF(_xlfn.XLOOKUP(C82,'PO'!$J$7:$J$106,'PO'!$L$7:$L$106,"",0)&lt;&gt;"READY",_xlfn.XLOOKUP(C82,'PO'!$J$7:$J$106,'PO'!$L$7:$L$106,"",0),IF(UPPER(TRIM(H82))&lt;&gt;UPPER(TRIM(I82)),"UNIT REVIEW",IF(OR(L82&lt;&gt;0,ABS(M82)&gt;'Start'!$B$11),"DIFFERENCE","NO FLAG - REVIEW REQUIRED")))))))</x:f>
      </x:c>
      <x:c r="P82" s="58" t="str">
        <x:f>IF(COUNTA('Invoice'!A82:J82)=0,"",'Invoice'!J82)</x:f>
      </x:c>
      <x:c r="Q82" s="58" t="str">
        <x:f>IF(COUNTA('Invoice'!A82:J82)=0,"",IF(D82=1,_xlfn.XLOOKUP(C82,'PO'!$J$7:$J$106,'PO'!$I$7:$I$106,"",0),""))</x:f>
      </x:c>
      <x:c r="R82" s="88"/>
      <x:c r="S82" s="100"/>
    </x:row>
    <x:row r="83" ht="34" customHeight="1">
      <x:c r="A83" s="58" t="str">
        <x:f>IF(COUNTA('Invoice'!A83:J83)=0,"",IF('Invoice'!A83="","(missing ID)",'Invoice'!A83))</x:f>
      </x:c>
      <x:c r="B83" s="58" t="str">
        <x:f>IF(COUNTA('Invoice'!A83:J83)=0,"",'Invoice'!C83)</x:f>
      </x:c>
      <x:c r="C83" s="58" t="str">
        <x:f>IF(COUNTA('Invoice'!A83:J83)=0,"",'Invoice'!K83)</x:f>
      </x:c>
      <x:c r="D83" s="58" t="str">
        <x:f>IF(COUNTA('Invoice'!A83:J83)=0,"",SUMPRODUCT(--('PO'!$J$7:$J$106=C83)))</x:f>
      </x:c>
      <x:c r="E83" s="58" t="str">
        <x:f>IF(COUNTA('Invoice'!A83:J83)=0,"",SUMPRODUCT(--('Invoice'!$K$7:$K$106=C83)))</x:f>
      </x:c>
      <x:c r="F83" s="86" t="str">
        <x:f>IF(COUNTA('Invoice'!A83:J83)=0,"",IF(D83=1,_xlfn.XLOOKUP(C83,'PO'!$J$7:$J$106,'PO'!$D$7:$D$106,"",0),""))</x:f>
      </x:c>
      <x:c r="G83" s="86" t="str">
        <x:f>IF(COUNTA('Invoice'!A83:J83)=0,"",'Invoice'!E83)</x:f>
      </x:c>
      <x:c r="H83" s="58" t="str">
        <x:f>IF(COUNTA('Invoice'!A83:J83)=0,"",IF(D83=1,_xlfn.XLOOKUP(C83,'PO'!$J$7:$J$106,'PO'!$E$7:$E$106,"",0),""))</x:f>
      </x:c>
      <x:c r="I83" s="58" t="str">
        <x:f>IF(COUNTA('Invoice'!A83:J83)=0,"",'Invoice'!F83)</x:f>
      </x:c>
      <x:c r="J83" s="82" t="str">
        <x:f>IF(COUNTA('Invoice'!A83:J83)=0,"",IF(D83=1,_xlfn.XLOOKUP(C83,'PO'!$J$7:$J$106,'PO'!$F$7:$F$106,"",0),""))</x:f>
      </x:c>
      <x:c r="K83" s="82" t="str">
        <x:f>IF(COUNTA('Invoice'!A83:J83)=0,"",'Invoice'!G83)</x:f>
      </x:c>
      <x:c r="L83" s="86" t="str">
        <x:f>IF(COUNTA('Invoice'!A83:J83)=0,"",IF(NOT(AND(D83=1,E83=1)),"",IF('Invoice'!M83&lt;&gt;"READY","",IF(_xlfn.XLOOKUP(C83,'PO'!$J$7:$J$106,'PO'!$L$7:$L$106,"",0)&lt;&gt;"READY","",IF(UPPER(TRIM(H83))&lt;&gt;UPPER(TRIM(I83)),"",G83-F83)))))</x:f>
      </x:c>
      <x:c r="M83" s="82" t="str">
        <x:f>IF(COUNTA('Invoice'!A83:J83)=0,"",IF(NOT(AND(D83=1,E83=1)),"",IF('Invoice'!M83&lt;&gt;"READY","",IF(_xlfn.XLOOKUP(C83,'PO'!$J$7:$J$106,'PO'!$L$7:$L$106,"",0)&lt;&gt;"READY","",IF(UPPER(TRIM(H83))&lt;&gt;UPPER(TRIM(I83)),"",K83-J83)))))</x:f>
      </x:c>
      <x:c r="N83" s="82" t="str">
        <x:f>IF(COUNTA('Invoice'!A83:J83)=0,"",IF(NOT(AND(D83=1,E83=1)),"",IF('Invoice'!M83&lt;&gt;"READY","",IF(_xlfn.XLOOKUP(C83,'PO'!$J$7:$J$106,'PO'!$L$7:$L$106,"",0)&lt;&gt;"READY","",IF(UPPER(TRIM(H83))&lt;&gt;UPPER(TRIM(I83)),"",'Invoice'!I83-_xlfn.XLOOKUP(C83,'PO'!$J$7:$J$106,'PO'!$H$7:$H$106,"",0))))))</x:f>
      </x:c>
      <x:c r="O83" s="58" t="str">
        <x:f>IF(COUNTA('Invoice'!A83:J83)=0,"",IF('Invoice'!M83&lt;&gt;"READY",'Invoice'!M83,IF(D83=0,"NO PO MATCH",IF(OR(D83&gt;1,E83&gt;1),"PAIRING REVIEW",IF(_xlfn.XLOOKUP(C83,'PO'!$J$7:$J$106,'PO'!$L$7:$L$106,"",0)&lt;&gt;"READY",_xlfn.XLOOKUP(C83,'PO'!$J$7:$J$106,'PO'!$L$7:$L$106,"",0),IF(UPPER(TRIM(H83))&lt;&gt;UPPER(TRIM(I83)),"UNIT REVIEW",IF(OR(L83&lt;&gt;0,ABS(M83)&gt;'Start'!$B$11),"DIFFERENCE","NO FLAG - REVIEW REQUIRED")))))))</x:f>
      </x:c>
      <x:c r="P83" s="58" t="str">
        <x:f>IF(COUNTA('Invoice'!A83:J83)=0,"",'Invoice'!J83)</x:f>
      </x:c>
      <x:c r="Q83" s="58" t="str">
        <x:f>IF(COUNTA('Invoice'!A83:J83)=0,"",IF(D83=1,_xlfn.XLOOKUP(C83,'PO'!$J$7:$J$106,'PO'!$I$7:$I$106,"",0),""))</x:f>
      </x:c>
      <x:c r="R83" s="88"/>
      <x:c r="S83" s="100"/>
    </x:row>
    <x:row r="84" ht="34" customHeight="1">
      <x:c r="A84" s="58" t="str">
        <x:f>IF(COUNTA('Invoice'!A84:J84)=0,"",IF('Invoice'!A84="","(missing ID)",'Invoice'!A84))</x:f>
      </x:c>
      <x:c r="B84" s="58" t="str">
        <x:f>IF(COUNTA('Invoice'!A84:J84)=0,"",'Invoice'!C84)</x:f>
      </x:c>
      <x:c r="C84" s="58" t="str">
        <x:f>IF(COUNTA('Invoice'!A84:J84)=0,"",'Invoice'!K84)</x:f>
      </x:c>
      <x:c r="D84" s="58" t="str">
        <x:f>IF(COUNTA('Invoice'!A84:J84)=0,"",SUMPRODUCT(--('PO'!$J$7:$J$106=C84)))</x:f>
      </x:c>
      <x:c r="E84" s="58" t="str">
        <x:f>IF(COUNTA('Invoice'!A84:J84)=0,"",SUMPRODUCT(--('Invoice'!$K$7:$K$106=C84)))</x:f>
      </x:c>
      <x:c r="F84" s="86" t="str">
        <x:f>IF(COUNTA('Invoice'!A84:J84)=0,"",IF(D84=1,_xlfn.XLOOKUP(C84,'PO'!$J$7:$J$106,'PO'!$D$7:$D$106,"",0),""))</x:f>
      </x:c>
      <x:c r="G84" s="86" t="str">
        <x:f>IF(COUNTA('Invoice'!A84:J84)=0,"",'Invoice'!E84)</x:f>
      </x:c>
      <x:c r="H84" s="58" t="str">
        <x:f>IF(COUNTA('Invoice'!A84:J84)=0,"",IF(D84=1,_xlfn.XLOOKUP(C84,'PO'!$J$7:$J$106,'PO'!$E$7:$E$106,"",0),""))</x:f>
      </x:c>
      <x:c r="I84" s="58" t="str">
        <x:f>IF(COUNTA('Invoice'!A84:J84)=0,"",'Invoice'!F84)</x:f>
      </x:c>
      <x:c r="J84" s="82" t="str">
        <x:f>IF(COUNTA('Invoice'!A84:J84)=0,"",IF(D84=1,_xlfn.XLOOKUP(C84,'PO'!$J$7:$J$106,'PO'!$F$7:$F$106,"",0),""))</x:f>
      </x:c>
      <x:c r="K84" s="82" t="str">
        <x:f>IF(COUNTA('Invoice'!A84:J84)=0,"",'Invoice'!G84)</x:f>
      </x:c>
      <x:c r="L84" s="86" t="str">
        <x:f>IF(COUNTA('Invoice'!A84:J84)=0,"",IF(NOT(AND(D84=1,E84=1)),"",IF('Invoice'!M84&lt;&gt;"READY","",IF(_xlfn.XLOOKUP(C84,'PO'!$J$7:$J$106,'PO'!$L$7:$L$106,"",0)&lt;&gt;"READY","",IF(UPPER(TRIM(H84))&lt;&gt;UPPER(TRIM(I84)),"",G84-F84)))))</x:f>
      </x:c>
      <x:c r="M84" s="82" t="str">
        <x:f>IF(COUNTA('Invoice'!A84:J84)=0,"",IF(NOT(AND(D84=1,E84=1)),"",IF('Invoice'!M84&lt;&gt;"READY","",IF(_xlfn.XLOOKUP(C84,'PO'!$J$7:$J$106,'PO'!$L$7:$L$106,"",0)&lt;&gt;"READY","",IF(UPPER(TRIM(H84))&lt;&gt;UPPER(TRIM(I84)),"",K84-J84)))))</x:f>
      </x:c>
      <x:c r="N84" s="82" t="str">
        <x:f>IF(COUNTA('Invoice'!A84:J84)=0,"",IF(NOT(AND(D84=1,E84=1)),"",IF('Invoice'!M84&lt;&gt;"READY","",IF(_xlfn.XLOOKUP(C84,'PO'!$J$7:$J$106,'PO'!$L$7:$L$106,"",0)&lt;&gt;"READY","",IF(UPPER(TRIM(H84))&lt;&gt;UPPER(TRIM(I84)),"",'Invoice'!I84-_xlfn.XLOOKUP(C84,'PO'!$J$7:$J$106,'PO'!$H$7:$H$106,"",0))))))</x:f>
      </x:c>
      <x:c r="O84" s="58" t="str">
        <x:f>IF(COUNTA('Invoice'!A84:J84)=0,"",IF('Invoice'!M84&lt;&gt;"READY",'Invoice'!M84,IF(D84=0,"NO PO MATCH",IF(OR(D84&gt;1,E84&gt;1),"PAIRING REVIEW",IF(_xlfn.XLOOKUP(C84,'PO'!$J$7:$J$106,'PO'!$L$7:$L$106,"",0)&lt;&gt;"READY",_xlfn.XLOOKUP(C84,'PO'!$J$7:$J$106,'PO'!$L$7:$L$106,"",0),IF(UPPER(TRIM(H84))&lt;&gt;UPPER(TRIM(I84)),"UNIT REVIEW",IF(OR(L84&lt;&gt;0,ABS(M84)&gt;'Start'!$B$11),"DIFFERENCE","NO FLAG - REVIEW REQUIRED")))))))</x:f>
      </x:c>
      <x:c r="P84" s="58" t="str">
        <x:f>IF(COUNTA('Invoice'!A84:J84)=0,"",'Invoice'!J84)</x:f>
      </x:c>
      <x:c r="Q84" s="58" t="str">
        <x:f>IF(COUNTA('Invoice'!A84:J84)=0,"",IF(D84=1,_xlfn.XLOOKUP(C84,'PO'!$J$7:$J$106,'PO'!$I$7:$I$106,"",0),""))</x:f>
      </x:c>
      <x:c r="R84" s="88"/>
      <x:c r="S84" s="100"/>
    </x:row>
    <x:row r="85" ht="34" customHeight="1">
      <x:c r="A85" s="58" t="str">
        <x:f>IF(COUNTA('Invoice'!A85:J85)=0,"",IF('Invoice'!A85="","(missing ID)",'Invoice'!A85))</x:f>
      </x:c>
      <x:c r="B85" s="58" t="str">
        <x:f>IF(COUNTA('Invoice'!A85:J85)=0,"",'Invoice'!C85)</x:f>
      </x:c>
      <x:c r="C85" s="58" t="str">
        <x:f>IF(COUNTA('Invoice'!A85:J85)=0,"",'Invoice'!K85)</x:f>
      </x:c>
      <x:c r="D85" s="58" t="str">
        <x:f>IF(COUNTA('Invoice'!A85:J85)=0,"",SUMPRODUCT(--('PO'!$J$7:$J$106=C85)))</x:f>
      </x:c>
      <x:c r="E85" s="58" t="str">
        <x:f>IF(COUNTA('Invoice'!A85:J85)=0,"",SUMPRODUCT(--('Invoice'!$K$7:$K$106=C85)))</x:f>
      </x:c>
      <x:c r="F85" s="86" t="str">
        <x:f>IF(COUNTA('Invoice'!A85:J85)=0,"",IF(D85=1,_xlfn.XLOOKUP(C85,'PO'!$J$7:$J$106,'PO'!$D$7:$D$106,"",0),""))</x:f>
      </x:c>
      <x:c r="G85" s="86" t="str">
        <x:f>IF(COUNTA('Invoice'!A85:J85)=0,"",'Invoice'!E85)</x:f>
      </x:c>
      <x:c r="H85" s="58" t="str">
        <x:f>IF(COUNTA('Invoice'!A85:J85)=0,"",IF(D85=1,_xlfn.XLOOKUP(C85,'PO'!$J$7:$J$106,'PO'!$E$7:$E$106,"",0),""))</x:f>
      </x:c>
      <x:c r="I85" s="58" t="str">
        <x:f>IF(COUNTA('Invoice'!A85:J85)=0,"",'Invoice'!F85)</x:f>
      </x:c>
      <x:c r="J85" s="82" t="str">
        <x:f>IF(COUNTA('Invoice'!A85:J85)=0,"",IF(D85=1,_xlfn.XLOOKUP(C85,'PO'!$J$7:$J$106,'PO'!$F$7:$F$106,"",0),""))</x:f>
      </x:c>
      <x:c r="K85" s="82" t="str">
        <x:f>IF(COUNTA('Invoice'!A85:J85)=0,"",'Invoice'!G85)</x:f>
      </x:c>
      <x:c r="L85" s="86" t="str">
        <x:f>IF(COUNTA('Invoice'!A85:J85)=0,"",IF(NOT(AND(D85=1,E85=1)),"",IF('Invoice'!M85&lt;&gt;"READY","",IF(_xlfn.XLOOKUP(C85,'PO'!$J$7:$J$106,'PO'!$L$7:$L$106,"",0)&lt;&gt;"READY","",IF(UPPER(TRIM(H85))&lt;&gt;UPPER(TRIM(I85)),"",G85-F85)))))</x:f>
      </x:c>
      <x:c r="M85" s="82" t="str">
        <x:f>IF(COUNTA('Invoice'!A85:J85)=0,"",IF(NOT(AND(D85=1,E85=1)),"",IF('Invoice'!M85&lt;&gt;"READY","",IF(_xlfn.XLOOKUP(C85,'PO'!$J$7:$J$106,'PO'!$L$7:$L$106,"",0)&lt;&gt;"READY","",IF(UPPER(TRIM(H85))&lt;&gt;UPPER(TRIM(I85)),"",K85-J85)))))</x:f>
      </x:c>
      <x:c r="N85" s="82" t="str">
        <x:f>IF(COUNTA('Invoice'!A85:J85)=0,"",IF(NOT(AND(D85=1,E85=1)),"",IF('Invoice'!M85&lt;&gt;"READY","",IF(_xlfn.XLOOKUP(C85,'PO'!$J$7:$J$106,'PO'!$L$7:$L$106,"",0)&lt;&gt;"READY","",IF(UPPER(TRIM(H85))&lt;&gt;UPPER(TRIM(I85)),"",'Invoice'!I85-_xlfn.XLOOKUP(C85,'PO'!$J$7:$J$106,'PO'!$H$7:$H$106,"",0))))))</x:f>
      </x:c>
      <x:c r="O85" s="58" t="str">
        <x:f>IF(COUNTA('Invoice'!A85:J85)=0,"",IF('Invoice'!M85&lt;&gt;"READY",'Invoice'!M85,IF(D85=0,"NO PO MATCH",IF(OR(D85&gt;1,E85&gt;1),"PAIRING REVIEW",IF(_xlfn.XLOOKUP(C85,'PO'!$J$7:$J$106,'PO'!$L$7:$L$106,"",0)&lt;&gt;"READY",_xlfn.XLOOKUP(C85,'PO'!$J$7:$J$106,'PO'!$L$7:$L$106,"",0),IF(UPPER(TRIM(H85))&lt;&gt;UPPER(TRIM(I85)),"UNIT REVIEW",IF(OR(L85&lt;&gt;0,ABS(M85)&gt;'Start'!$B$11),"DIFFERENCE","NO FLAG - REVIEW REQUIRED")))))))</x:f>
      </x:c>
      <x:c r="P85" s="58" t="str">
        <x:f>IF(COUNTA('Invoice'!A85:J85)=0,"",'Invoice'!J85)</x:f>
      </x:c>
      <x:c r="Q85" s="58" t="str">
        <x:f>IF(COUNTA('Invoice'!A85:J85)=0,"",IF(D85=1,_xlfn.XLOOKUP(C85,'PO'!$J$7:$J$106,'PO'!$I$7:$I$106,"",0),""))</x:f>
      </x:c>
      <x:c r="R85" s="88"/>
      <x:c r="S85" s="100"/>
    </x:row>
    <x:row r="86" ht="34" customHeight="1">
      <x:c r="A86" s="58" t="str">
        <x:f>IF(COUNTA('Invoice'!A86:J86)=0,"",IF('Invoice'!A86="","(missing ID)",'Invoice'!A86))</x:f>
      </x:c>
      <x:c r="B86" s="58" t="str">
        <x:f>IF(COUNTA('Invoice'!A86:J86)=0,"",'Invoice'!C86)</x:f>
      </x:c>
      <x:c r="C86" s="58" t="str">
        <x:f>IF(COUNTA('Invoice'!A86:J86)=0,"",'Invoice'!K86)</x:f>
      </x:c>
      <x:c r="D86" s="58" t="str">
        <x:f>IF(COUNTA('Invoice'!A86:J86)=0,"",SUMPRODUCT(--('PO'!$J$7:$J$106=C86)))</x:f>
      </x:c>
      <x:c r="E86" s="58" t="str">
        <x:f>IF(COUNTA('Invoice'!A86:J86)=0,"",SUMPRODUCT(--('Invoice'!$K$7:$K$106=C86)))</x:f>
      </x:c>
      <x:c r="F86" s="86" t="str">
        <x:f>IF(COUNTA('Invoice'!A86:J86)=0,"",IF(D86=1,_xlfn.XLOOKUP(C86,'PO'!$J$7:$J$106,'PO'!$D$7:$D$106,"",0),""))</x:f>
      </x:c>
      <x:c r="G86" s="86" t="str">
        <x:f>IF(COUNTA('Invoice'!A86:J86)=0,"",'Invoice'!E86)</x:f>
      </x:c>
      <x:c r="H86" s="58" t="str">
        <x:f>IF(COUNTA('Invoice'!A86:J86)=0,"",IF(D86=1,_xlfn.XLOOKUP(C86,'PO'!$J$7:$J$106,'PO'!$E$7:$E$106,"",0),""))</x:f>
      </x:c>
      <x:c r="I86" s="58" t="str">
        <x:f>IF(COUNTA('Invoice'!A86:J86)=0,"",'Invoice'!F86)</x:f>
      </x:c>
      <x:c r="J86" s="82" t="str">
        <x:f>IF(COUNTA('Invoice'!A86:J86)=0,"",IF(D86=1,_xlfn.XLOOKUP(C86,'PO'!$J$7:$J$106,'PO'!$F$7:$F$106,"",0),""))</x:f>
      </x:c>
      <x:c r="K86" s="82" t="str">
        <x:f>IF(COUNTA('Invoice'!A86:J86)=0,"",'Invoice'!G86)</x:f>
      </x:c>
      <x:c r="L86" s="86" t="str">
        <x:f>IF(COUNTA('Invoice'!A86:J86)=0,"",IF(NOT(AND(D86=1,E86=1)),"",IF('Invoice'!M86&lt;&gt;"READY","",IF(_xlfn.XLOOKUP(C86,'PO'!$J$7:$J$106,'PO'!$L$7:$L$106,"",0)&lt;&gt;"READY","",IF(UPPER(TRIM(H86))&lt;&gt;UPPER(TRIM(I86)),"",G86-F86)))))</x:f>
      </x:c>
      <x:c r="M86" s="82" t="str">
        <x:f>IF(COUNTA('Invoice'!A86:J86)=0,"",IF(NOT(AND(D86=1,E86=1)),"",IF('Invoice'!M86&lt;&gt;"READY","",IF(_xlfn.XLOOKUP(C86,'PO'!$J$7:$J$106,'PO'!$L$7:$L$106,"",0)&lt;&gt;"READY","",IF(UPPER(TRIM(H86))&lt;&gt;UPPER(TRIM(I86)),"",K86-J86)))))</x:f>
      </x:c>
      <x:c r="N86" s="82" t="str">
        <x:f>IF(COUNTA('Invoice'!A86:J86)=0,"",IF(NOT(AND(D86=1,E86=1)),"",IF('Invoice'!M86&lt;&gt;"READY","",IF(_xlfn.XLOOKUP(C86,'PO'!$J$7:$J$106,'PO'!$L$7:$L$106,"",0)&lt;&gt;"READY","",IF(UPPER(TRIM(H86))&lt;&gt;UPPER(TRIM(I86)),"",'Invoice'!I86-_xlfn.XLOOKUP(C86,'PO'!$J$7:$J$106,'PO'!$H$7:$H$106,"",0))))))</x:f>
      </x:c>
      <x:c r="O86" s="58" t="str">
        <x:f>IF(COUNTA('Invoice'!A86:J86)=0,"",IF('Invoice'!M86&lt;&gt;"READY",'Invoice'!M86,IF(D86=0,"NO PO MATCH",IF(OR(D86&gt;1,E86&gt;1),"PAIRING REVIEW",IF(_xlfn.XLOOKUP(C86,'PO'!$J$7:$J$106,'PO'!$L$7:$L$106,"",0)&lt;&gt;"READY",_xlfn.XLOOKUP(C86,'PO'!$J$7:$J$106,'PO'!$L$7:$L$106,"",0),IF(UPPER(TRIM(H86))&lt;&gt;UPPER(TRIM(I86)),"UNIT REVIEW",IF(OR(L86&lt;&gt;0,ABS(M86)&gt;'Start'!$B$11),"DIFFERENCE","NO FLAG - REVIEW REQUIRED")))))))</x:f>
      </x:c>
      <x:c r="P86" s="58" t="str">
        <x:f>IF(COUNTA('Invoice'!A86:J86)=0,"",'Invoice'!J86)</x:f>
      </x:c>
      <x:c r="Q86" s="58" t="str">
        <x:f>IF(COUNTA('Invoice'!A86:J86)=0,"",IF(D86=1,_xlfn.XLOOKUP(C86,'PO'!$J$7:$J$106,'PO'!$I$7:$I$106,"",0),""))</x:f>
      </x:c>
      <x:c r="R86" s="88"/>
      <x:c r="S86" s="100"/>
    </x:row>
    <x:row r="87" ht="34" customHeight="1">
      <x:c r="A87" s="58" t="str">
        <x:f>IF(COUNTA('Invoice'!A87:J87)=0,"",IF('Invoice'!A87="","(missing ID)",'Invoice'!A87))</x:f>
      </x:c>
      <x:c r="B87" s="58" t="str">
        <x:f>IF(COUNTA('Invoice'!A87:J87)=0,"",'Invoice'!C87)</x:f>
      </x:c>
      <x:c r="C87" s="58" t="str">
        <x:f>IF(COUNTA('Invoice'!A87:J87)=0,"",'Invoice'!K87)</x:f>
      </x:c>
      <x:c r="D87" s="58" t="str">
        <x:f>IF(COUNTA('Invoice'!A87:J87)=0,"",SUMPRODUCT(--('PO'!$J$7:$J$106=C87)))</x:f>
      </x:c>
      <x:c r="E87" s="58" t="str">
        <x:f>IF(COUNTA('Invoice'!A87:J87)=0,"",SUMPRODUCT(--('Invoice'!$K$7:$K$106=C87)))</x:f>
      </x:c>
      <x:c r="F87" s="86" t="str">
        <x:f>IF(COUNTA('Invoice'!A87:J87)=0,"",IF(D87=1,_xlfn.XLOOKUP(C87,'PO'!$J$7:$J$106,'PO'!$D$7:$D$106,"",0),""))</x:f>
      </x:c>
      <x:c r="G87" s="86" t="str">
        <x:f>IF(COUNTA('Invoice'!A87:J87)=0,"",'Invoice'!E87)</x:f>
      </x:c>
      <x:c r="H87" s="58" t="str">
        <x:f>IF(COUNTA('Invoice'!A87:J87)=0,"",IF(D87=1,_xlfn.XLOOKUP(C87,'PO'!$J$7:$J$106,'PO'!$E$7:$E$106,"",0),""))</x:f>
      </x:c>
      <x:c r="I87" s="58" t="str">
        <x:f>IF(COUNTA('Invoice'!A87:J87)=0,"",'Invoice'!F87)</x:f>
      </x:c>
      <x:c r="J87" s="82" t="str">
        <x:f>IF(COUNTA('Invoice'!A87:J87)=0,"",IF(D87=1,_xlfn.XLOOKUP(C87,'PO'!$J$7:$J$106,'PO'!$F$7:$F$106,"",0),""))</x:f>
      </x:c>
      <x:c r="K87" s="82" t="str">
        <x:f>IF(COUNTA('Invoice'!A87:J87)=0,"",'Invoice'!G87)</x:f>
      </x:c>
      <x:c r="L87" s="86" t="str">
        <x:f>IF(COUNTA('Invoice'!A87:J87)=0,"",IF(NOT(AND(D87=1,E87=1)),"",IF('Invoice'!M87&lt;&gt;"READY","",IF(_xlfn.XLOOKUP(C87,'PO'!$J$7:$J$106,'PO'!$L$7:$L$106,"",0)&lt;&gt;"READY","",IF(UPPER(TRIM(H87))&lt;&gt;UPPER(TRIM(I87)),"",G87-F87)))))</x:f>
      </x:c>
      <x:c r="M87" s="82" t="str">
        <x:f>IF(COUNTA('Invoice'!A87:J87)=0,"",IF(NOT(AND(D87=1,E87=1)),"",IF('Invoice'!M87&lt;&gt;"READY","",IF(_xlfn.XLOOKUP(C87,'PO'!$J$7:$J$106,'PO'!$L$7:$L$106,"",0)&lt;&gt;"READY","",IF(UPPER(TRIM(H87))&lt;&gt;UPPER(TRIM(I87)),"",K87-J87)))))</x:f>
      </x:c>
      <x:c r="N87" s="82" t="str">
        <x:f>IF(COUNTA('Invoice'!A87:J87)=0,"",IF(NOT(AND(D87=1,E87=1)),"",IF('Invoice'!M87&lt;&gt;"READY","",IF(_xlfn.XLOOKUP(C87,'PO'!$J$7:$J$106,'PO'!$L$7:$L$106,"",0)&lt;&gt;"READY","",IF(UPPER(TRIM(H87))&lt;&gt;UPPER(TRIM(I87)),"",'Invoice'!I87-_xlfn.XLOOKUP(C87,'PO'!$J$7:$J$106,'PO'!$H$7:$H$106,"",0))))))</x:f>
      </x:c>
      <x:c r="O87" s="58" t="str">
        <x:f>IF(COUNTA('Invoice'!A87:J87)=0,"",IF('Invoice'!M87&lt;&gt;"READY",'Invoice'!M87,IF(D87=0,"NO PO MATCH",IF(OR(D87&gt;1,E87&gt;1),"PAIRING REVIEW",IF(_xlfn.XLOOKUP(C87,'PO'!$J$7:$J$106,'PO'!$L$7:$L$106,"",0)&lt;&gt;"READY",_xlfn.XLOOKUP(C87,'PO'!$J$7:$J$106,'PO'!$L$7:$L$106,"",0),IF(UPPER(TRIM(H87))&lt;&gt;UPPER(TRIM(I87)),"UNIT REVIEW",IF(OR(L87&lt;&gt;0,ABS(M87)&gt;'Start'!$B$11),"DIFFERENCE","NO FLAG - REVIEW REQUIRED")))))))</x:f>
      </x:c>
      <x:c r="P87" s="58" t="str">
        <x:f>IF(COUNTA('Invoice'!A87:J87)=0,"",'Invoice'!J87)</x:f>
      </x:c>
      <x:c r="Q87" s="58" t="str">
        <x:f>IF(COUNTA('Invoice'!A87:J87)=0,"",IF(D87=1,_xlfn.XLOOKUP(C87,'PO'!$J$7:$J$106,'PO'!$I$7:$I$106,"",0),""))</x:f>
      </x:c>
      <x:c r="R87" s="88"/>
      <x:c r="S87" s="100"/>
    </x:row>
    <x:row r="88" ht="34" customHeight="1">
      <x:c r="A88" s="58" t="str">
        <x:f>IF(COUNTA('Invoice'!A88:J88)=0,"",IF('Invoice'!A88="","(missing ID)",'Invoice'!A88))</x:f>
      </x:c>
      <x:c r="B88" s="58" t="str">
        <x:f>IF(COUNTA('Invoice'!A88:J88)=0,"",'Invoice'!C88)</x:f>
      </x:c>
      <x:c r="C88" s="58" t="str">
        <x:f>IF(COUNTA('Invoice'!A88:J88)=0,"",'Invoice'!K88)</x:f>
      </x:c>
      <x:c r="D88" s="58" t="str">
        <x:f>IF(COUNTA('Invoice'!A88:J88)=0,"",SUMPRODUCT(--('PO'!$J$7:$J$106=C88)))</x:f>
      </x:c>
      <x:c r="E88" s="58" t="str">
        <x:f>IF(COUNTA('Invoice'!A88:J88)=0,"",SUMPRODUCT(--('Invoice'!$K$7:$K$106=C88)))</x:f>
      </x:c>
      <x:c r="F88" s="86" t="str">
        <x:f>IF(COUNTA('Invoice'!A88:J88)=0,"",IF(D88=1,_xlfn.XLOOKUP(C88,'PO'!$J$7:$J$106,'PO'!$D$7:$D$106,"",0),""))</x:f>
      </x:c>
      <x:c r="G88" s="86" t="str">
        <x:f>IF(COUNTA('Invoice'!A88:J88)=0,"",'Invoice'!E88)</x:f>
      </x:c>
      <x:c r="H88" s="58" t="str">
        <x:f>IF(COUNTA('Invoice'!A88:J88)=0,"",IF(D88=1,_xlfn.XLOOKUP(C88,'PO'!$J$7:$J$106,'PO'!$E$7:$E$106,"",0),""))</x:f>
      </x:c>
      <x:c r="I88" s="58" t="str">
        <x:f>IF(COUNTA('Invoice'!A88:J88)=0,"",'Invoice'!F88)</x:f>
      </x:c>
      <x:c r="J88" s="82" t="str">
        <x:f>IF(COUNTA('Invoice'!A88:J88)=0,"",IF(D88=1,_xlfn.XLOOKUP(C88,'PO'!$J$7:$J$106,'PO'!$F$7:$F$106,"",0),""))</x:f>
      </x:c>
      <x:c r="K88" s="82" t="str">
        <x:f>IF(COUNTA('Invoice'!A88:J88)=0,"",'Invoice'!G88)</x:f>
      </x:c>
      <x:c r="L88" s="86" t="str">
        <x:f>IF(COUNTA('Invoice'!A88:J88)=0,"",IF(NOT(AND(D88=1,E88=1)),"",IF('Invoice'!M88&lt;&gt;"READY","",IF(_xlfn.XLOOKUP(C88,'PO'!$J$7:$J$106,'PO'!$L$7:$L$106,"",0)&lt;&gt;"READY","",IF(UPPER(TRIM(H88))&lt;&gt;UPPER(TRIM(I88)),"",G88-F88)))))</x:f>
      </x:c>
      <x:c r="M88" s="82" t="str">
        <x:f>IF(COUNTA('Invoice'!A88:J88)=0,"",IF(NOT(AND(D88=1,E88=1)),"",IF('Invoice'!M88&lt;&gt;"READY","",IF(_xlfn.XLOOKUP(C88,'PO'!$J$7:$J$106,'PO'!$L$7:$L$106,"",0)&lt;&gt;"READY","",IF(UPPER(TRIM(H88))&lt;&gt;UPPER(TRIM(I88)),"",K88-J88)))))</x:f>
      </x:c>
      <x:c r="N88" s="82" t="str">
        <x:f>IF(COUNTA('Invoice'!A88:J88)=0,"",IF(NOT(AND(D88=1,E88=1)),"",IF('Invoice'!M88&lt;&gt;"READY","",IF(_xlfn.XLOOKUP(C88,'PO'!$J$7:$J$106,'PO'!$L$7:$L$106,"",0)&lt;&gt;"READY","",IF(UPPER(TRIM(H88))&lt;&gt;UPPER(TRIM(I88)),"",'Invoice'!I88-_xlfn.XLOOKUP(C88,'PO'!$J$7:$J$106,'PO'!$H$7:$H$106,"",0))))))</x:f>
      </x:c>
      <x:c r="O88" s="58" t="str">
        <x:f>IF(COUNTA('Invoice'!A88:J88)=0,"",IF('Invoice'!M88&lt;&gt;"READY",'Invoice'!M88,IF(D88=0,"NO PO MATCH",IF(OR(D88&gt;1,E88&gt;1),"PAIRING REVIEW",IF(_xlfn.XLOOKUP(C88,'PO'!$J$7:$J$106,'PO'!$L$7:$L$106,"",0)&lt;&gt;"READY",_xlfn.XLOOKUP(C88,'PO'!$J$7:$J$106,'PO'!$L$7:$L$106,"",0),IF(UPPER(TRIM(H88))&lt;&gt;UPPER(TRIM(I88)),"UNIT REVIEW",IF(OR(L88&lt;&gt;0,ABS(M88)&gt;'Start'!$B$11),"DIFFERENCE","NO FLAG - REVIEW REQUIRED")))))))</x:f>
      </x:c>
      <x:c r="P88" s="58" t="str">
        <x:f>IF(COUNTA('Invoice'!A88:J88)=0,"",'Invoice'!J88)</x:f>
      </x:c>
      <x:c r="Q88" s="58" t="str">
        <x:f>IF(COUNTA('Invoice'!A88:J88)=0,"",IF(D88=1,_xlfn.XLOOKUP(C88,'PO'!$J$7:$J$106,'PO'!$I$7:$I$106,"",0),""))</x:f>
      </x:c>
      <x:c r="R88" s="88"/>
      <x:c r="S88" s="100"/>
    </x:row>
    <x:row r="89" ht="34" customHeight="1">
      <x:c r="A89" s="58" t="str">
        <x:f>IF(COUNTA('Invoice'!A89:J89)=0,"",IF('Invoice'!A89="","(missing ID)",'Invoice'!A89))</x:f>
      </x:c>
      <x:c r="B89" s="58" t="str">
        <x:f>IF(COUNTA('Invoice'!A89:J89)=0,"",'Invoice'!C89)</x:f>
      </x:c>
      <x:c r="C89" s="58" t="str">
        <x:f>IF(COUNTA('Invoice'!A89:J89)=0,"",'Invoice'!K89)</x:f>
      </x:c>
      <x:c r="D89" s="58" t="str">
        <x:f>IF(COUNTA('Invoice'!A89:J89)=0,"",SUMPRODUCT(--('PO'!$J$7:$J$106=C89)))</x:f>
      </x:c>
      <x:c r="E89" s="58" t="str">
        <x:f>IF(COUNTA('Invoice'!A89:J89)=0,"",SUMPRODUCT(--('Invoice'!$K$7:$K$106=C89)))</x:f>
      </x:c>
      <x:c r="F89" s="86" t="str">
        <x:f>IF(COUNTA('Invoice'!A89:J89)=0,"",IF(D89=1,_xlfn.XLOOKUP(C89,'PO'!$J$7:$J$106,'PO'!$D$7:$D$106,"",0),""))</x:f>
      </x:c>
      <x:c r="G89" s="86" t="str">
        <x:f>IF(COUNTA('Invoice'!A89:J89)=0,"",'Invoice'!E89)</x:f>
      </x:c>
      <x:c r="H89" s="58" t="str">
        <x:f>IF(COUNTA('Invoice'!A89:J89)=0,"",IF(D89=1,_xlfn.XLOOKUP(C89,'PO'!$J$7:$J$106,'PO'!$E$7:$E$106,"",0),""))</x:f>
      </x:c>
      <x:c r="I89" s="58" t="str">
        <x:f>IF(COUNTA('Invoice'!A89:J89)=0,"",'Invoice'!F89)</x:f>
      </x:c>
      <x:c r="J89" s="82" t="str">
        <x:f>IF(COUNTA('Invoice'!A89:J89)=0,"",IF(D89=1,_xlfn.XLOOKUP(C89,'PO'!$J$7:$J$106,'PO'!$F$7:$F$106,"",0),""))</x:f>
      </x:c>
      <x:c r="K89" s="82" t="str">
        <x:f>IF(COUNTA('Invoice'!A89:J89)=0,"",'Invoice'!G89)</x:f>
      </x:c>
      <x:c r="L89" s="86" t="str">
        <x:f>IF(COUNTA('Invoice'!A89:J89)=0,"",IF(NOT(AND(D89=1,E89=1)),"",IF('Invoice'!M89&lt;&gt;"READY","",IF(_xlfn.XLOOKUP(C89,'PO'!$J$7:$J$106,'PO'!$L$7:$L$106,"",0)&lt;&gt;"READY","",IF(UPPER(TRIM(H89))&lt;&gt;UPPER(TRIM(I89)),"",G89-F89)))))</x:f>
      </x:c>
      <x:c r="M89" s="82" t="str">
        <x:f>IF(COUNTA('Invoice'!A89:J89)=0,"",IF(NOT(AND(D89=1,E89=1)),"",IF('Invoice'!M89&lt;&gt;"READY","",IF(_xlfn.XLOOKUP(C89,'PO'!$J$7:$J$106,'PO'!$L$7:$L$106,"",0)&lt;&gt;"READY","",IF(UPPER(TRIM(H89))&lt;&gt;UPPER(TRIM(I89)),"",K89-J89)))))</x:f>
      </x:c>
      <x:c r="N89" s="82" t="str">
        <x:f>IF(COUNTA('Invoice'!A89:J89)=0,"",IF(NOT(AND(D89=1,E89=1)),"",IF('Invoice'!M89&lt;&gt;"READY","",IF(_xlfn.XLOOKUP(C89,'PO'!$J$7:$J$106,'PO'!$L$7:$L$106,"",0)&lt;&gt;"READY","",IF(UPPER(TRIM(H89))&lt;&gt;UPPER(TRIM(I89)),"",'Invoice'!I89-_xlfn.XLOOKUP(C89,'PO'!$J$7:$J$106,'PO'!$H$7:$H$106,"",0))))))</x:f>
      </x:c>
      <x:c r="O89" s="58" t="str">
        <x:f>IF(COUNTA('Invoice'!A89:J89)=0,"",IF('Invoice'!M89&lt;&gt;"READY",'Invoice'!M89,IF(D89=0,"NO PO MATCH",IF(OR(D89&gt;1,E89&gt;1),"PAIRING REVIEW",IF(_xlfn.XLOOKUP(C89,'PO'!$J$7:$J$106,'PO'!$L$7:$L$106,"",0)&lt;&gt;"READY",_xlfn.XLOOKUP(C89,'PO'!$J$7:$J$106,'PO'!$L$7:$L$106,"",0),IF(UPPER(TRIM(H89))&lt;&gt;UPPER(TRIM(I89)),"UNIT REVIEW",IF(OR(L89&lt;&gt;0,ABS(M89)&gt;'Start'!$B$11),"DIFFERENCE","NO FLAG - REVIEW REQUIRED")))))))</x:f>
      </x:c>
      <x:c r="P89" s="58" t="str">
        <x:f>IF(COUNTA('Invoice'!A89:J89)=0,"",'Invoice'!J89)</x:f>
      </x:c>
      <x:c r="Q89" s="58" t="str">
        <x:f>IF(COUNTA('Invoice'!A89:J89)=0,"",IF(D89=1,_xlfn.XLOOKUP(C89,'PO'!$J$7:$J$106,'PO'!$I$7:$I$106,"",0),""))</x:f>
      </x:c>
      <x:c r="R89" s="88"/>
      <x:c r="S89" s="100"/>
    </x:row>
    <x:row r="90" ht="34" customHeight="1">
      <x:c r="A90" s="58" t="str">
        <x:f>IF(COUNTA('Invoice'!A90:J90)=0,"",IF('Invoice'!A90="","(missing ID)",'Invoice'!A90))</x:f>
      </x:c>
      <x:c r="B90" s="58" t="str">
        <x:f>IF(COUNTA('Invoice'!A90:J90)=0,"",'Invoice'!C90)</x:f>
      </x:c>
      <x:c r="C90" s="58" t="str">
        <x:f>IF(COUNTA('Invoice'!A90:J90)=0,"",'Invoice'!K90)</x:f>
      </x:c>
      <x:c r="D90" s="58" t="str">
        <x:f>IF(COUNTA('Invoice'!A90:J90)=0,"",SUMPRODUCT(--('PO'!$J$7:$J$106=C90)))</x:f>
      </x:c>
      <x:c r="E90" s="58" t="str">
        <x:f>IF(COUNTA('Invoice'!A90:J90)=0,"",SUMPRODUCT(--('Invoice'!$K$7:$K$106=C90)))</x:f>
      </x:c>
      <x:c r="F90" s="86" t="str">
        <x:f>IF(COUNTA('Invoice'!A90:J90)=0,"",IF(D90=1,_xlfn.XLOOKUP(C90,'PO'!$J$7:$J$106,'PO'!$D$7:$D$106,"",0),""))</x:f>
      </x:c>
      <x:c r="G90" s="86" t="str">
        <x:f>IF(COUNTA('Invoice'!A90:J90)=0,"",'Invoice'!E90)</x:f>
      </x:c>
      <x:c r="H90" s="58" t="str">
        <x:f>IF(COUNTA('Invoice'!A90:J90)=0,"",IF(D90=1,_xlfn.XLOOKUP(C90,'PO'!$J$7:$J$106,'PO'!$E$7:$E$106,"",0),""))</x:f>
      </x:c>
      <x:c r="I90" s="58" t="str">
        <x:f>IF(COUNTA('Invoice'!A90:J90)=0,"",'Invoice'!F90)</x:f>
      </x:c>
      <x:c r="J90" s="82" t="str">
        <x:f>IF(COUNTA('Invoice'!A90:J90)=0,"",IF(D90=1,_xlfn.XLOOKUP(C90,'PO'!$J$7:$J$106,'PO'!$F$7:$F$106,"",0),""))</x:f>
      </x:c>
      <x:c r="K90" s="82" t="str">
        <x:f>IF(COUNTA('Invoice'!A90:J90)=0,"",'Invoice'!G90)</x:f>
      </x:c>
      <x:c r="L90" s="86" t="str">
        <x:f>IF(COUNTA('Invoice'!A90:J90)=0,"",IF(NOT(AND(D90=1,E90=1)),"",IF('Invoice'!M90&lt;&gt;"READY","",IF(_xlfn.XLOOKUP(C90,'PO'!$J$7:$J$106,'PO'!$L$7:$L$106,"",0)&lt;&gt;"READY","",IF(UPPER(TRIM(H90))&lt;&gt;UPPER(TRIM(I90)),"",G90-F90)))))</x:f>
      </x:c>
      <x:c r="M90" s="82" t="str">
        <x:f>IF(COUNTA('Invoice'!A90:J90)=0,"",IF(NOT(AND(D90=1,E90=1)),"",IF('Invoice'!M90&lt;&gt;"READY","",IF(_xlfn.XLOOKUP(C90,'PO'!$J$7:$J$106,'PO'!$L$7:$L$106,"",0)&lt;&gt;"READY","",IF(UPPER(TRIM(H90))&lt;&gt;UPPER(TRIM(I90)),"",K90-J90)))))</x:f>
      </x:c>
      <x:c r="N90" s="82" t="str">
        <x:f>IF(COUNTA('Invoice'!A90:J90)=0,"",IF(NOT(AND(D90=1,E90=1)),"",IF('Invoice'!M90&lt;&gt;"READY","",IF(_xlfn.XLOOKUP(C90,'PO'!$J$7:$J$106,'PO'!$L$7:$L$106,"",0)&lt;&gt;"READY","",IF(UPPER(TRIM(H90))&lt;&gt;UPPER(TRIM(I90)),"",'Invoice'!I90-_xlfn.XLOOKUP(C90,'PO'!$J$7:$J$106,'PO'!$H$7:$H$106,"",0))))))</x:f>
      </x:c>
      <x:c r="O90" s="58" t="str">
        <x:f>IF(COUNTA('Invoice'!A90:J90)=0,"",IF('Invoice'!M90&lt;&gt;"READY",'Invoice'!M90,IF(D90=0,"NO PO MATCH",IF(OR(D90&gt;1,E90&gt;1),"PAIRING REVIEW",IF(_xlfn.XLOOKUP(C90,'PO'!$J$7:$J$106,'PO'!$L$7:$L$106,"",0)&lt;&gt;"READY",_xlfn.XLOOKUP(C90,'PO'!$J$7:$J$106,'PO'!$L$7:$L$106,"",0),IF(UPPER(TRIM(H90))&lt;&gt;UPPER(TRIM(I90)),"UNIT REVIEW",IF(OR(L90&lt;&gt;0,ABS(M90)&gt;'Start'!$B$11),"DIFFERENCE","NO FLAG - REVIEW REQUIRED")))))))</x:f>
      </x:c>
      <x:c r="P90" s="58" t="str">
        <x:f>IF(COUNTA('Invoice'!A90:J90)=0,"",'Invoice'!J90)</x:f>
      </x:c>
      <x:c r="Q90" s="58" t="str">
        <x:f>IF(COUNTA('Invoice'!A90:J90)=0,"",IF(D90=1,_xlfn.XLOOKUP(C90,'PO'!$J$7:$J$106,'PO'!$I$7:$I$106,"",0),""))</x:f>
      </x:c>
      <x:c r="R90" s="88"/>
      <x:c r="S90" s="100"/>
    </x:row>
    <x:row r="91" ht="34" customHeight="1">
      <x:c r="A91" s="58" t="str">
        <x:f>IF(COUNTA('Invoice'!A91:J91)=0,"",IF('Invoice'!A91="","(missing ID)",'Invoice'!A91))</x:f>
      </x:c>
      <x:c r="B91" s="58" t="str">
        <x:f>IF(COUNTA('Invoice'!A91:J91)=0,"",'Invoice'!C91)</x:f>
      </x:c>
      <x:c r="C91" s="58" t="str">
        <x:f>IF(COUNTA('Invoice'!A91:J91)=0,"",'Invoice'!K91)</x:f>
      </x:c>
      <x:c r="D91" s="58" t="str">
        <x:f>IF(COUNTA('Invoice'!A91:J91)=0,"",SUMPRODUCT(--('PO'!$J$7:$J$106=C91)))</x:f>
      </x:c>
      <x:c r="E91" s="58" t="str">
        <x:f>IF(COUNTA('Invoice'!A91:J91)=0,"",SUMPRODUCT(--('Invoice'!$K$7:$K$106=C91)))</x:f>
      </x:c>
      <x:c r="F91" s="86" t="str">
        <x:f>IF(COUNTA('Invoice'!A91:J91)=0,"",IF(D91=1,_xlfn.XLOOKUP(C91,'PO'!$J$7:$J$106,'PO'!$D$7:$D$106,"",0),""))</x:f>
      </x:c>
      <x:c r="G91" s="86" t="str">
        <x:f>IF(COUNTA('Invoice'!A91:J91)=0,"",'Invoice'!E91)</x:f>
      </x:c>
      <x:c r="H91" s="58" t="str">
        <x:f>IF(COUNTA('Invoice'!A91:J91)=0,"",IF(D91=1,_xlfn.XLOOKUP(C91,'PO'!$J$7:$J$106,'PO'!$E$7:$E$106,"",0),""))</x:f>
      </x:c>
      <x:c r="I91" s="58" t="str">
        <x:f>IF(COUNTA('Invoice'!A91:J91)=0,"",'Invoice'!F91)</x:f>
      </x:c>
      <x:c r="J91" s="82" t="str">
        <x:f>IF(COUNTA('Invoice'!A91:J91)=0,"",IF(D91=1,_xlfn.XLOOKUP(C91,'PO'!$J$7:$J$106,'PO'!$F$7:$F$106,"",0),""))</x:f>
      </x:c>
      <x:c r="K91" s="82" t="str">
        <x:f>IF(COUNTA('Invoice'!A91:J91)=0,"",'Invoice'!G91)</x:f>
      </x:c>
      <x:c r="L91" s="86" t="str">
        <x:f>IF(COUNTA('Invoice'!A91:J91)=0,"",IF(NOT(AND(D91=1,E91=1)),"",IF('Invoice'!M91&lt;&gt;"READY","",IF(_xlfn.XLOOKUP(C91,'PO'!$J$7:$J$106,'PO'!$L$7:$L$106,"",0)&lt;&gt;"READY","",IF(UPPER(TRIM(H91))&lt;&gt;UPPER(TRIM(I91)),"",G91-F91)))))</x:f>
      </x:c>
      <x:c r="M91" s="82" t="str">
        <x:f>IF(COUNTA('Invoice'!A91:J91)=0,"",IF(NOT(AND(D91=1,E91=1)),"",IF('Invoice'!M91&lt;&gt;"READY","",IF(_xlfn.XLOOKUP(C91,'PO'!$J$7:$J$106,'PO'!$L$7:$L$106,"",0)&lt;&gt;"READY","",IF(UPPER(TRIM(H91))&lt;&gt;UPPER(TRIM(I91)),"",K91-J91)))))</x:f>
      </x:c>
      <x:c r="N91" s="82" t="str">
        <x:f>IF(COUNTA('Invoice'!A91:J91)=0,"",IF(NOT(AND(D91=1,E91=1)),"",IF('Invoice'!M91&lt;&gt;"READY","",IF(_xlfn.XLOOKUP(C91,'PO'!$J$7:$J$106,'PO'!$L$7:$L$106,"",0)&lt;&gt;"READY","",IF(UPPER(TRIM(H91))&lt;&gt;UPPER(TRIM(I91)),"",'Invoice'!I91-_xlfn.XLOOKUP(C91,'PO'!$J$7:$J$106,'PO'!$H$7:$H$106,"",0))))))</x:f>
      </x:c>
      <x:c r="O91" s="58" t="str">
        <x:f>IF(COUNTA('Invoice'!A91:J91)=0,"",IF('Invoice'!M91&lt;&gt;"READY",'Invoice'!M91,IF(D91=0,"NO PO MATCH",IF(OR(D91&gt;1,E91&gt;1),"PAIRING REVIEW",IF(_xlfn.XLOOKUP(C91,'PO'!$J$7:$J$106,'PO'!$L$7:$L$106,"",0)&lt;&gt;"READY",_xlfn.XLOOKUP(C91,'PO'!$J$7:$J$106,'PO'!$L$7:$L$106,"",0),IF(UPPER(TRIM(H91))&lt;&gt;UPPER(TRIM(I91)),"UNIT REVIEW",IF(OR(L91&lt;&gt;0,ABS(M91)&gt;'Start'!$B$11),"DIFFERENCE","NO FLAG - REVIEW REQUIRED")))))))</x:f>
      </x:c>
      <x:c r="P91" s="58" t="str">
        <x:f>IF(COUNTA('Invoice'!A91:J91)=0,"",'Invoice'!J91)</x:f>
      </x:c>
      <x:c r="Q91" s="58" t="str">
        <x:f>IF(COUNTA('Invoice'!A91:J91)=0,"",IF(D91=1,_xlfn.XLOOKUP(C91,'PO'!$J$7:$J$106,'PO'!$I$7:$I$106,"",0),""))</x:f>
      </x:c>
      <x:c r="R91" s="88"/>
      <x:c r="S91" s="100"/>
    </x:row>
    <x:row r="92" ht="34" customHeight="1">
      <x:c r="A92" s="58" t="str">
        <x:f>IF(COUNTA('Invoice'!A92:J92)=0,"",IF('Invoice'!A92="","(missing ID)",'Invoice'!A92))</x:f>
      </x:c>
      <x:c r="B92" s="58" t="str">
        <x:f>IF(COUNTA('Invoice'!A92:J92)=0,"",'Invoice'!C92)</x:f>
      </x:c>
      <x:c r="C92" s="58" t="str">
        <x:f>IF(COUNTA('Invoice'!A92:J92)=0,"",'Invoice'!K92)</x:f>
      </x:c>
      <x:c r="D92" s="58" t="str">
        <x:f>IF(COUNTA('Invoice'!A92:J92)=0,"",SUMPRODUCT(--('PO'!$J$7:$J$106=C92)))</x:f>
      </x:c>
      <x:c r="E92" s="58" t="str">
        <x:f>IF(COUNTA('Invoice'!A92:J92)=0,"",SUMPRODUCT(--('Invoice'!$K$7:$K$106=C92)))</x:f>
      </x:c>
      <x:c r="F92" s="86" t="str">
        <x:f>IF(COUNTA('Invoice'!A92:J92)=0,"",IF(D92=1,_xlfn.XLOOKUP(C92,'PO'!$J$7:$J$106,'PO'!$D$7:$D$106,"",0),""))</x:f>
      </x:c>
      <x:c r="G92" s="86" t="str">
        <x:f>IF(COUNTA('Invoice'!A92:J92)=0,"",'Invoice'!E92)</x:f>
      </x:c>
      <x:c r="H92" s="58" t="str">
        <x:f>IF(COUNTA('Invoice'!A92:J92)=0,"",IF(D92=1,_xlfn.XLOOKUP(C92,'PO'!$J$7:$J$106,'PO'!$E$7:$E$106,"",0),""))</x:f>
      </x:c>
      <x:c r="I92" s="58" t="str">
        <x:f>IF(COUNTA('Invoice'!A92:J92)=0,"",'Invoice'!F92)</x:f>
      </x:c>
      <x:c r="J92" s="82" t="str">
        <x:f>IF(COUNTA('Invoice'!A92:J92)=0,"",IF(D92=1,_xlfn.XLOOKUP(C92,'PO'!$J$7:$J$106,'PO'!$F$7:$F$106,"",0),""))</x:f>
      </x:c>
      <x:c r="K92" s="82" t="str">
        <x:f>IF(COUNTA('Invoice'!A92:J92)=0,"",'Invoice'!G92)</x:f>
      </x:c>
      <x:c r="L92" s="86" t="str">
        <x:f>IF(COUNTA('Invoice'!A92:J92)=0,"",IF(NOT(AND(D92=1,E92=1)),"",IF('Invoice'!M92&lt;&gt;"READY","",IF(_xlfn.XLOOKUP(C92,'PO'!$J$7:$J$106,'PO'!$L$7:$L$106,"",0)&lt;&gt;"READY","",IF(UPPER(TRIM(H92))&lt;&gt;UPPER(TRIM(I92)),"",G92-F92)))))</x:f>
      </x:c>
      <x:c r="M92" s="82" t="str">
        <x:f>IF(COUNTA('Invoice'!A92:J92)=0,"",IF(NOT(AND(D92=1,E92=1)),"",IF('Invoice'!M92&lt;&gt;"READY","",IF(_xlfn.XLOOKUP(C92,'PO'!$J$7:$J$106,'PO'!$L$7:$L$106,"",0)&lt;&gt;"READY","",IF(UPPER(TRIM(H92))&lt;&gt;UPPER(TRIM(I92)),"",K92-J92)))))</x:f>
      </x:c>
      <x:c r="N92" s="82" t="str">
        <x:f>IF(COUNTA('Invoice'!A92:J92)=0,"",IF(NOT(AND(D92=1,E92=1)),"",IF('Invoice'!M92&lt;&gt;"READY","",IF(_xlfn.XLOOKUP(C92,'PO'!$J$7:$J$106,'PO'!$L$7:$L$106,"",0)&lt;&gt;"READY","",IF(UPPER(TRIM(H92))&lt;&gt;UPPER(TRIM(I92)),"",'Invoice'!I92-_xlfn.XLOOKUP(C92,'PO'!$J$7:$J$106,'PO'!$H$7:$H$106,"",0))))))</x:f>
      </x:c>
      <x:c r="O92" s="58" t="str">
        <x:f>IF(COUNTA('Invoice'!A92:J92)=0,"",IF('Invoice'!M92&lt;&gt;"READY",'Invoice'!M92,IF(D92=0,"NO PO MATCH",IF(OR(D92&gt;1,E92&gt;1),"PAIRING REVIEW",IF(_xlfn.XLOOKUP(C92,'PO'!$J$7:$J$106,'PO'!$L$7:$L$106,"",0)&lt;&gt;"READY",_xlfn.XLOOKUP(C92,'PO'!$J$7:$J$106,'PO'!$L$7:$L$106,"",0),IF(UPPER(TRIM(H92))&lt;&gt;UPPER(TRIM(I92)),"UNIT REVIEW",IF(OR(L92&lt;&gt;0,ABS(M92)&gt;'Start'!$B$11),"DIFFERENCE","NO FLAG - REVIEW REQUIRED")))))))</x:f>
      </x:c>
      <x:c r="P92" s="58" t="str">
        <x:f>IF(COUNTA('Invoice'!A92:J92)=0,"",'Invoice'!J92)</x:f>
      </x:c>
      <x:c r="Q92" s="58" t="str">
        <x:f>IF(COUNTA('Invoice'!A92:J92)=0,"",IF(D92=1,_xlfn.XLOOKUP(C92,'PO'!$J$7:$J$106,'PO'!$I$7:$I$106,"",0),""))</x:f>
      </x:c>
      <x:c r="R92" s="88"/>
      <x:c r="S92" s="100"/>
    </x:row>
    <x:row r="93" ht="34" customHeight="1">
      <x:c r="A93" s="58" t="str">
        <x:f>IF(COUNTA('Invoice'!A93:J93)=0,"",IF('Invoice'!A93="","(missing ID)",'Invoice'!A93))</x:f>
      </x:c>
      <x:c r="B93" s="58" t="str">
        <x:f>IF(COUNTA('Invoice'!A93:J93)=0,"",'Invoice'!C93)</x:f>
      </x:c>
      <x:c r="C93" s="58" t="str">
        <x:f>IF(COUNTA('Invoice'!A93:J93)=0,"",'Invoice'!K93)</x:f>
      </x:c>
      <x:c r="D93" s="58" t="str">
        <x:f>IF(COUNTA('Invoice'!A93:J93)=0,"",SUMPRODUCT(--('PO'!$J$7:$J$106=C93)))</x:f>
      </x:c>
      <x:c r="E93" s="58" t="str">
        <x:f>IF(COUNTA('Invoice'!A93:J93)=0,"",SUMPRODUCT(--('Invoice'!$K$7:$K$106=C93)))</x:f>
      </x:c>
      <x:c r="F93" s="86" t="str">
        <x:f>IF(COUNTA('Invoice'!A93:J93)=0,"",IF(D93=1,_xlfn.XLOOKUP(C93,'PO'!$J$7:$J$106,'PO'!$D$7:$D$106,"",0),""))</x:f>
      </x:c>
      <x:c r="G93" s="86" t="str">
        <x:f>IF(COUNTA('Invoice'!A93:J93)=0,"",'Invoice'!E93)</x:f>
      </x:c>
      <x:c r="H93" s="58" t="str">
        <x:f>IF(COUNTA('Invoice'!A93:J93)=0,"",IF(D93=1,_xlfn.XLOOKUP(C93,'PO'!$J$7:$J$106,'PO'!$E$7:$E$106,"",0),""))</x:f>
      </x:c>
      <x:c r="I93" s="58" t="str">
        <x:f>IF(COUNTA('Invoice'!A93:J93)=0,"",'Invoice'!F93)</x:f>
      </x:c>
      <x:c r="J93" s="82" t="str">
        <x:f>IF(COUNTA('Invoice'!A93:J93)=0,"",IF(D93=1,_xlfn.XLOOKUP(C93,'PO'!$J$7:$J$106,'PO'!$F$7:$F$106,"",0),""))</x:f>
      </x:c>
      <x:c r="K93" s="82" t="str">
        <x:f>IF(COUNTA('Invoice'!A93:J93)=0,"",'Invoice'!G93)</x:f>
      </x:c>
      <x:c r="L93" s="86" t="str">
        <x:f>IF(COUNTA('Invoice'!A93:J93)=0,"",IF(NOT(AND(D93=1,E93=1)),"",IF('Invoice'!M93&lt;&gt;"READY","",IF(_xlfn.XLOOKUP(C93,'PO'!$J$7:$J$106,'PO'!$L$7:$L$106,"",0)&lt;&gt;"READY","",IF(UPPER(TRIM(H93))&lt;&gt;UPPER(TRIM(I93)),"",G93-F93)))))</x:f>
      </x:c>
      <x:c r="M93" s="82" t="str">
        <x:f>IF(COUNTA('Invoice'!A93:J93)=0,"",IF(NOT(AND(D93=1,E93=1)),"",IF('Invoice'!M93&lt;&gt;"READY","",IF(_xlfn.XLOOKUP(C93,'PO'!$J$7:$J$106,'PO'!$L$7:$L$106,"",0)&lt;&gt;"READY","",IF(UPPER(TRIM(H93))&lt;&gt;UPPER(TRIM(I93)),"",K93-J93)))))</x:f>
      </x:c>
      <x:c r="N93" s="82" t="str">
        <x:f>IF(COUNTA('Invoice'!A93:J93)=0,"",IF(NOT(AND(D93=1,E93=1)),"",IF('Invoice'!M93&lt;&gt;"READY","",IF(_xlfn.XLOOKUP(C93,'PO'!$J$7:$J$106,'PO'!$L$7:$L$106,"",0)&lt;&gt;"READY","",IF(UPPER(TRIM(H93))&lt;&gt;UPPER(TRIM(I93)),"",'Invoice'!I93-_xlfn.XLOOKUP(C93,'PO'!$J$7:$J$106,'PO'!$H$7:$H$106,"",0))))))</x:f>
      </x:c>
      <x:c r="O93" s="58" t="str">
        <x:f>IF(COUNTA('Invoice'!A93:J93)=0,"",IF('Invoice'!M93&lt;&gt;"READY",'Invoice'!M93,IF(D93=0,"NO PO MATCH",IF(OR(D93&gt;1,E93&gt;1),"PAIRING REVIEW",IF(_xlfn.XLOOKUP(C93,'PO'!$J$7:$J$106,'PO'!$L$7:$L$106,"",0)&lt;&gt;"READY",_xlfn.XLOOKUP(C93,'PO'!$J$7:$J$106,'PO'!$L$7:$L$106,"",0),IF(UPPER(TRIM(H93))&lt;&gt;UPPER(TRIM(I93)),"UNIT REVIEW",IF(OR(L93&lt;&gt;0,ABS(M93)&gt;'Start'!$B$11),"DIFFERENCE","NO FLAG - REVIEW REQUIRED")))))))</x:f>
      </x:c>
      <x:c r="P93" s="58" t="str">
        <x:f>IF(COUNTA('Invoice'!A93:J93)=0,"",'Invoice'!J93)</x:f>
      </x:c>
      <x:c r="Q93" s="58" t="str">
        <x:f>IF(COUNTA('Invoice'!A93:J93)=0,"",IF(D93=1,_xlfn.XLOOKUP(C93,'PO'!$J$7:$J$106,'PO'!$I$7:$I$106,"",0),""))</x:f>
      </x:c>
      <x:c r="R93" s="88"/>
      <x:c r="S93" s="100"/>
    </x:row>
    <x:row r="94" ht="34" customHeight="1">
      <x:c r="A94" s="58" t="str">
        <x:f>IF(COUNTA('Invoice'!A94:J94)=0,"",IF('Invoice'!A94="","(missing ID)",'Invoice'!A94))</x:f>
      </x:c>
      <x:c r="B94" s="58" t="str">
        <x:f>IF(COUNTA('Invoice'!A94:J94)=0,"",'Invoice'!C94)</x:f>
      </x:c>
      <x:c r="C94" s="58" t="str">
        <x:f>IF(COUNTA('Invoice'!A94:J94)=0,"",'Invoice'!K94)</x:f>
      </x:c>
      <x:c r="D94" s="58" t="str">
        <x:f>IF(COUNTA('Invoice'!A94:J94)=0,"",SUMPRODUCT(--('PO'!$J$7:$J$106=C94)))</x:f>
      </x:c>
      <x:c r="E94" s="58" t="str">
        <x:f>IF(COUNTA('Invoice'!A94:J94)=0,"",SUMPRODUCT(--('Invoice'!$K$7:$K$106=C94)))</x:f>
      </x:c>
      <x:c r="F94" s="86" t="str">
        <x:f>IF(COUNTA('Invoice'!A94:J94)=0,"",IF(D94=1,_xlfn.XLOOKUP(C94,'PO'!$J$7:$J$106,'PO'!$D$7:$D$106,"",0),""))</x:f>
      </x:c>
      <x:c r="G94" s="86" t="str">
        <x:f>IF(COUNTA('Invoice'!A94:J94)=0,"",'Invoice'!E94)</x:f>
      </x:c>
      <x:c r="H94" s="58" t="str">
        <x:f>IF(COUNTA('Invoice'!A94:J94)=0,"",IF(D94=1,_xlfn.XLOOKUP(C94,'PO'!$J$7:$J$106,'PO'!$E$7:$E$106,"",0),""))</x:f>
      </x:c>
      <x:c r="I94" s="58" t="str">
        <x:f>IF(COUNTA('Invoice'!A94:J94)=0,"",'Invoice'!F94)</x:f>
      </x:c>
      <x:c r="J94" s="82" t="str">
        <x:f>IF(COUNTA('Invoice'!A94:J94)=0,"",IF(D94=1,_xlfn.XLOOKUP(C94,'PO'!$J$7:$J$106,'PO'!$F$7:$F$106,"",0),""))</x:f>
      </x:c>
      <x:c r="K94" s="82" t="str">
        <x:f>IF(COUNTA('Invoice'!A94:J94)=0,"",'Invoice'!G94)</x:f>
      </x:c>
      <x:c r="L94" s="86" t="str">
        <x:f>IF(COUNTA('Invoice'!A94:J94)=0,"",IF(NOT(AND(D94=1,E94=1)),"",IF('Invoice'!M94&lt;&gt;"READY","",IF(_xlfn.XLOOKUP(C94,'PO'!$J$7:$J$106,'PO'!$L$7:$L$106,"",0)&lt;&gt;"READY","",IF(UPPER(TRIM(H94))&lt;&gt;UPPER(TRIM(I94)),"",G94-F94)))))</x:f>
      </x:c>
      <x:c r="M94" s="82" t="str">
        <x:f>IF(COUNTA('Invoice'!A94:J94)=0,"",IF(NOT(AND(D94=1,E94=1)),"",IF('Invoice'!M94&lt;&gt;"READY","",IF(_xlfn.XLOOKUP(C94,'PO'!$J$7:$J$106,'PO'!$L$7:$L$106,"",0)&lt;&gt;"READY","",IF(UPPER(TRIM(H94))&lt;&gt;UPPER(TRIM(I94)),"",K94-J94)))))</x:f>
      </x:c>
      <x:c r="N94" s="82" t="str">
        <x:f>IF(COUNTA('Invoice'!A94:J94)=0,"",IF(NOT(AND(D94=1,E94=1)),"",IF('Invoice'!M94&lt;&gt;"READY","",IF(_xlfn.XLOOKUP(C94,'PO'!$J$7:$J$106,'PO'!$L$7:$L$106,"",0)&lt;&gt;"READY","",IF(UPPER(TRIM(H94))&lt;&gt;UPPER(TRIM(I94)),"",'Invoice'!I94-_xlfn.XLOOKUP(C94,'PO'!$J$7:$J$106,'PO'!$H$7:$H$106,"",0))))))</x:f>
      </x:c>
      <x:c r="O94" s="58" t="str">
        <x:f>IF(COUNTA('Invoice'!A94:J94)=0,"",IF('Invoice'!M94&lt;&gt;"READY",'Invoice'!M94,IF(D94=0,"NO PO MATCH",IF(OR(D94&gt;1,E94&gt;1),"PAIRING REVIEW",IF(_xlfn.XLOOKUP(C94,'PO'!$J$7:$J$106,'PO'!$L$7:$L$106,"",0)&lt;&gt;"READY",_xlfn.XLOOKUP(C94,'PO'!$J$7:$J$106,'PO'!$L$7:$L$106,"",0),IF(UPPER(TRIM(H94))&lt;&gt;UPPER(TRIM(I94)),"UNIT REVIEW",IF(OR(L94&lt;&gt;0,ABS(M94)&gt;'Start'!$B$11),"DIFFERENCE","NO FLAG - REVIEW REQUIRED")))))))</x:f>
      </x:c>
      <x:c r="P94" s="58" t="str">
        <x:f>IF(COUNTA('Invoice'!A94:J94)=0,"",'Invoice'!J94)</x:f>
      </x:c>
      <x:c r="Q94" s="58" t="str">
        <x:f>IF(COUNTA('Invoice'!A94:J94)=0,"",IF(D94=1,_xlfn.XLOOKUP(C94,'PO'!$J$7:$J$106,'PO'!$I$7:$I$106,"",0),""))</x:f>
      </x:c>
      <x:c r="R94" s="88"/>
      <x:c r="S94" s="100"/>
    </x:row>
    <x:row r="95" ht="34" customHeight="1">
      <x:c r="A95" s="58" t="str">
        <x:f>IF(COUNTA('Invoice'!A95:J95)=0,"",IF('Invoice'!A95="","(missing ID)",'Invoice'!A95))</x:f>
      </x:c>
      <x:c r="B95" s="58" t="str">
        <x:f>IF(COUNTA('Invoice'!A95:J95)=0,"",'Invoice'!C95)</x:f>
      </x:c>
      <x:c r="C95" s="58" t="str">
        <x:f>IF(COUNTA('Invoice'!A95:J95)=0,"",'Invoice'!K95)</x:f>
      </x:c>
      <x:c r="D95" s="58" t="str">
        <x:f>IF(COUNTA('Invoice'!A95:J95)=0,"",SUMPRODUCT(--('PO'!$J$7:$J$106=C95)))</x:f>
      </x:c>
      <x:c r="E95" s="58" t="str">
        <x:f>IF(COUNTA('Invoice'!A95:J95)=0,"",SUMPRODUCT(--('Invoice'!$K$7:$K$106=C95)))</x:f>
      </x:c>
      <x:c r="F95" s="86" t="str">
        <x:f>IF(COUNTA('Invoice'!A95:J95)=0,"",IF(D95=1,_xlfn.XLOOKUP(C95,'PO'!$J$7:$J$106,'PO'!$D$7:$D$106,"",0),""))</x:f>
      </x:c>
      <x:c r="G95" s="86" t="str">
        <x:f>IF(COUNTA('Invoice'!A95:J95)=0,"",'Invoice'!E95)</x:f>
      </x:c>
      <x:c r="H95" s="58" t="str">
        <x:f>IF(COUNTA('Invoice'!A95:J95)=0,"",IF(D95=1,_xlfn.XLOOKUP(C95,'PO'!$J$7:$J$106,'PO'!$E$7:$E$106,"",0),""))</x:f>
      </x:c>
      <x:c r="I95" s="58" t="str">
        <x:f>IF(COUNTA('Invoice'!A95:J95)=0,"",'Invoice'!F95)</x:f>
      </x:c>
      <x:c r="J95" s="82" t="str">
        <x:f>IF(COUNTA('Invoice'!A95:J95)=0,"",IF(D95=1,_xlfn.XLOOKUP(C95,'PO'!$J$7:$J$106,'PO'!$F$7:$F$106,"",0),""))</x:f>
      </x:c>
      <x:c r="K95" s="82" t="str">
        <x:f>IF(COUNTA('Invoice'!A95:J95)=0,"",'Invoice'!G95)</x:f>
      </x:c>
      <x:c r="L95" s="86" t="str">
        <x:f>IF(COUNTA('Invoice'!A95:J95)=0,"",IF(NOT(AND(D95=1,E95=1)),"",IF('Invoice'!M95&lt;&gt;"READY","",IF(_xlfn.XLOOKUP(C95,'PO'!$J$7:$J$106,'PO'!$L$7:$L$106,"",0)&lt;&gt;"READY","",IF(UPPER(TRIM(H95))&lt;&gt;UPPER(TRIM(I95)),"",G95-F95)))))</x:f>
      </x:c>
      <x:c r="M95" s="82" t="str">
        <x:f>IF(COUNTA('Invoice'!A95:J95)=0,"",IF(NOT(AND(D95=1,E95=1)),"",IF('Invoice'!M95&lt;&gt;"READY","",IF(_xlfn.XLOOKUP(C95,'PO'!$J$7:$J$106,'PO'!$L$7:$L$106,"",0)&lt;&gt;"READY","",IF(UPPER(TRIM(H95))&lt;&gt;UPPER(TRIM(I95)),"",K95-J95)))))</x:f>
      </x:c>
      <x:c r="N95" s="82" t="str">
        <x:f>IF(COUNTA('Invoice'!A95:J95)=0,"",IF(NOT(AND(D95=1,E95=1)),"",IF('Invoice'!M95&lt;&gt;"READY","",IF(_xlfn.XLOOKUP(C95,'PO'!$J$7:$J$106,'PO'!$L$7:$L$106,"",0)&lt;&gt;"READY","",IF(UPPER(TRIM(H95))&lt;&gt;UPPER(TRIM(I95)),"",'Invoice'!I95-_xlfn.XLOOKUP(C95,'PO'!$J$7:$J$106,'PO'!$H$7:$H$106,"",0))))))</x:f>
      </x:c>
      <x:c r="O95" s="58" t="str">
        <x:f>IF(COUNTA('Invoice'!A95:J95)=0,"",IF('Invoice'!M95&lt;&gt;"READY",'Invoice'!M95,IF(D95=0,"NO PO MATCH",IF(OR(D95&gt;1,E95&gt;1),"PAIRING REVIEW",IF(_xlfn.XLOOKUP(C95,'PO'!$J$7:$J$106,'PO'!$L$7:$L$106,"",0)&lt;&gt;"READY",_xlfn.XLOOKUP(C95,'PO'!$J$7:$J$106,'PO'!$L$7:$L$106,"",0),IF(UPPER(TRIM(H95))&lt;&gt;UPPER(TRIM(I95)),"UNIT REVIEW",IF(OR(L95&lt;&gt;0,ABS(M95)&gt;'Start'!$B$11),"DIFFERENCE","NO FLAG - REVIEW REQUIRED")))))))</x:f>
      </x:c>
      <x:c r="P95" s="58" t="str">
        <x:f>IF(COUNTA('Invoice'!A95:J95)=0,"",'Invoice'!J95)</x:f>
      </x:c>
      <x:c r="Q95" s="58" t="str">
        <x:f>IF(COUNTA('Invoice'!A95:J95)=0,"",IF(D95=1,_xlfn.XLOOKUP(C95,'PO'!$J$7:$J$106,'PO'!$I$7:$I$106,"",0),""))</x:f>
      </x:c>
      <x:c r="R95" s="88"/>
      <x:c r="S95" s="100"/>
    </x:row>
    <x:row r="96" ht="34" customHeight="1">
      <x:c r="A96" s="58" t="str">
        <x:f>IF(COUNTA('Invoice'!A96:J96)=0,"",IF('Invoice'!A96="","(missing ID)",'Invoice'!A96))</x:f>
      </x:c>
      <x:c r="B96" s="58" t="str">
        <x:f>IF(COUNTA('Invoice'!A96:J96)=0,"",'Invoice'!C96)</x:f>
      </x:c>
      <x:c r="C96" s="58" t="str">
        <x:f>IF(COUNTA('Invoice'!A96:J96)=0,"",'Invoice'!K96)</x:f>
      </x:c>
      <x:c r="D96" s="58" t="str">
        <x:f>IF(COUNTA('Invoice'!A96:J96)=0,"",SUMPRODUCT(--('PO'!$J$7:$J$106=C96)))</x:f>
      </x:c>
      <x:c r="E96" s="58" t="str">
        <x:f>IF(COUNTA('Invoice'!A96:J96)=0,"",SUMPRODUCT(--('Invoice'!$K$7:$K$106=C96)))</x:f>
      </x:c>
      <x:c r="F96" s="86" t="str">
        <x:f>IF(COUNTA('Invoice'!A96:J96)=0,"",IF(D96=1,_xlfn.XLOOKUP(C96,'PO'!$J$7:$J$106,'PO'!$D$7:$D$106,"",0),""))</x:f>
      </x:c>
      <x:c r="G96" s="86" t="str">
        <x:f>IF(COUNTA('Invoice'!A96:J96)=0,"",'Invoice'!E96)</x:f>
      </x:c>
      <x:c r="H96" s="58" t="str">
        <x:f>IF(COUNTA('Invoice'!A96:J96)=0,"",IF(D96=1,_xlfn.XLOOKUP(C96,'PO'!$J$7:$J$106,'PO'!$E$7:$E$106,"",0),""))</x:f>
      </x:c>
      <x:c r="I96" s="58" t="str">
        <x:f>IF(COUNTA('Invoice'!A96:J96)=0,"",'Invoice'!F96)</x:f>
      </x:c>
      <x:c r="J96" s="82" t="str">
        <x:f>IF(COUNTA('Invoice'!A96:J96)=0,"",IF(D96=1,_xlfn.XLOOKUP(C96,'PO'!$J$7:$J$106,'PO'!$F$7:$F$106,"",0),""))</x:f>
      </x:c>
      <x:c r="K96" s="82" t="str">
        <x:f>IF(COUNTA('Invoice'!A96:J96)=0,"",'Invoice'!G96)</x:f>
      </x:c>
      <x:c r="L96" s="86" t="str">
        <x:f>IF(COUNTA('Invoice'!A96:J96)=0,"",IF(NOT(AND(D96=1,E96=1)),"",IF('Invoice'!M96&lt;&gt;"READY","",IF(_xlfn.XLOOKUP(C96,'PO'!$J$7:$J$106,'PO'!$L$7:$L$106,"",0)&lt;&gt;"READY","",IF(UPPER(TRIM(H96))&lt;&gt;UPPER(TRIM(I96)),"",G96-F96)))))</x:f>
      </x:c>
      <x:c r="M96" s="82" t="str">
        <x:f>IF(COUNTA('Invoice'!A96:J96)=0,"",IF(NOT(AND(D96=1,E96=1)),"",IF('Invoice'!M96&lt;&gt;"READY","",IF(_xlfn.XLOOKUP(C96,'PO'!$J$7:$J$106,'PO'!$L$7:$L$106,"",0)&lt;&gt;"READY","",IF(UPPER(TRIM(H96))&lt;&gt;UPPER(TRIM(I96)),"",K96-J96)))))</x:f>
      </x:c>
      <x:c r="N96" s="82" t="str">
        <x:f>IF(COUNTA('Invoice'!A96:J96)=0,"",IF(NOT(AND(D96=1,E96=1)),"",IF('Invoice'!M96&lt;&gt;"READY","",IF(_xlfn.XLOOKUP(C96,'PO'!$J$7:$J$106,'PO'!$L$7:$L$106,"",0)&lt;&gt;"READY","",IF(UPPER(TRIM(H96))&lt;&gt;UPPER(TRIM(I96)),"",'Invoice'!I96-_xlfn.XLOOKUP(C96,'PO'!$J$7:$J$106,'PO'!$H$7:$H$106,"",0))))))</x:f>
      </x:c>
      <x:c r="O96" s="58" t="str">
        <x:f>IF(COUNTA('Invoice'!A96:J96)=0,"",IF('Invoice'!M96&lt;&gt;"READY",'Invoice'!M96,IF(D96=0,"NO PO MATCH",IF(OR(D96&gt;1,E96&gt;1),"PAIRING REVIEW",IF(_xlfn.XLOOKUP(C96,'PO'!$J$7:$J$106,'PO'!$L$7:$L$106,"",0)&lt;&gt;"READY",_xlfn.XLOOKUP(C96,'PO'!$J$7:$J$106,'PO'!$L$7:$L$106,"",0),IF(UPPER(TRIM(H96))&lt;&gt;UPPER(TRIM(I96)),"UNIT REVIEW",IF(OR(L96&lt;&gt;0,ABS(M96)&gt;'Start'!$B$11),"DIFFERENCE","NO FLAG - REVIEW REQUIRED")))))))</x:f>
      </x:c>
      <x:c r="P96" s="58" t="str">
        <x:f>IF(COUNTA('Invoice'!A96:J96)=0,"",'Invoice'!J96)</x:f>
      </x:c>
      <x:c r="Q96" s="58" t="str">
        <x:f>IF(COUNTA('Invoice'!A96:J96)=0,"",IF(D96=1,_xlfn.XLOOKUP(C96,'PO'!$J$7:$J$106,'PO'!$I$7:$I$106,"",0),""))</x:f>
      </x:c>
      <x:c r="R96" s="88"/>
      <x:c r="S96" s="100"/>
    </x:row>
    <x:row r="97" ht="34" customHeight="1">
      <x:c r="A97" s="58" t="str">
        <x:f>IF(COUNTA('Invoice'!A97:J97)=0,"",IF('Invoice'!A97="","(missing ID)",'Invoice'!A97))</x:f>
      </x:c>
      <x:c r="B97" s="58" t="str">
        <x:f>IF(COUNTA('Invoice'!A97:J97)=0,"",'Invoice'!C97)</x:f>
      </x:c>
      <x:c r="C97" s="58" t="str">
        <x:f>IF(COUNTA('Invoice'!A97:J97)=0,"",'Invoice'!K97)</x:f>
      </x:c>
      <x:c r="D97" s="58" t="str">
        <x:f>IF(COUNTA('Invoice'!A97:J97)=0,"",SUMPRODUCT(--('PO'!$J$7:$J$106=C97)))</x:f>
      </x:c>
      <x:c r="E97" s="58" t="str">
        <x:f>IF(COUNTA('Invoice'!A97:J97)=0,"",SUMPRODUCT(--('Invoice'!$K$7:$K$106=C97)))</x:f>
      </x:c>
      <x:c r="F97" s="86" t="str">
        <x:f>IF(COUNTA('Invoice'!A97:J97)=0,"",IF(D97=1,_xlfn.XLOOKUP(C97,'PO'!$J$7:$J$106,'PO'!$D$7:$D$106,"",0),""))</x:f>
      </x:c>
      <x:c r="G97" s="86" t="str">
        <x:f>IF(COUNTA('Invoice'!A97:J97)=0,"",'Invoice'!E97)</x:f>
      </x:c>
      <x:c r="H97" s="58" t="str">
        <x:f>IF(COUNTA('Invoice'!A97:J97)=0,"",IF(D97=1,_xlfn.XLOOKUP(C97,'PO'!$J$7:$J$106,'PO'!$E$7:$E$106,"",0),""))</x:f>
      </x:c>
      <x:c r="I97" s="58" t="str">
        <x:f>IF(COUNTA('Invoice'!A97:J97)=0,"",'Invoice'!F97)</x:f>
      </x:c>
      <x:c r="J97" s="82" t="str">
        <x:f>IF(COUNTA('Invoice'!A97:J97)=0,"",IF(D97=1,_xlfn.XLOOKUP(C97,'PO'!$J$7:$J$106,'PO'!$F$7:$F$106,"",0),""))</x:f>
      </x:c>
      <x:c r="K97" s="82" t="str">
        <x:f>IF(COUNTA('Invoice'!A97:J97)=0,"",'Invoice'!G97)</x:f>
      </x:c>
      <x:c r="L97" s="86" t="str">
        <x:f>IF(COUNTA('Invoice'!A97:J97)=0,"",IF(NOT(AND(D97=1,E97=1)),"",IF('Invoice'!M97&lt;&gt;"READY","",IF(_xlfn.XLOOKUP(C97,'PO'!$J$7:$J$106,'PO'!$L$7:$L$106,"",0)&lt;&gt;"READY","",IF(UPPER(TRIM(H97))&lt;&gt;UPPER(TRIM(I97)),"",G97-F97)))))</x:f>
      </x:c>
      <x:c r="M97" s="82" t="str">
        <x:f>IF(COUNTA('Invoice'!A97:J97)=0,"",IF(NOT(AND(D97=1,E97=1)),"",IF('Invoice'!M97&lt;&gt;"READY","",IF(_xlfn.XLOOKUP(C97,'PO'!$J$7:$J$106,'PO'!$L$7:$L$106,"",0)&lt;&gt;"READY","",IF(UPPER(TRIM(H97))&lt;&gt;UPPER(TRIM(I97)),"",K97-J97)))))</x:f>
      </x:c>
      <x:c r="N97" s="82" t="str">
        <x:f>IF(COUNTA('Invoice'!A97:J97)=0,"",IF(NOT(AND(D97=1,E97=1)),"",IF('Invoice'!M97&lt;&gt;"READY","",IF(_xlfn.XLOOKUP(C97,'PO'!$J$7:$J$106,'PO'!$L$7:$L$106,"",0)&lt;&gt;"READY","",IF(UPPER(TRIM(H97))&lt;&gt;UPPER(TRIM(I97)),"",'Invoice'!I97-_xlfn.XLOOKUP(C97,'PO'!$J$7:$J$106,'PO'!$H$7:$H$106,"",0))))))</x:f>
      </x:c>
      <x:c r="O97" s="58" t="str">
        <x:f>IF(COUNTA('Invoice'!A97:J97)=0,"",IF('Invoice'!M97&lt;&gt;"READY",'Invoice'!M97,IF(D97=0,"NO PO MATCH",IF(OR(D97&gt;1,E97&gt;1),"PAIRING REVIEW",IF(_xlfn.XLOOKUP(C97,'PO'!$J$7:$J$106,'PO'!$L$7:$L$106,"",0)&lt;&gt;"READY",_xlfn.XLOOKUP(C97,'PO'!$J$7:$J$106,'PO'!$L$7:$L$106,"",0),IF(UPPER(TRIM(H97))&lt;&gt;UPPER(TRIM(I97)),"UNIT REVIEW",IF(OR(L97&lt;&gt;0,ABS(M97)&gt;'Start'!$B$11),"DIFFERENCE","NO FLAG - REVIEW REQUIRED")))))))</x:f>
      </x:c>
      <x:c r="P97" s="58" t="str">
        <x:f>IF(COUNTA('Invoice'!A97:J97)=0,"",'Invoice'!J97)</x:f>
      </x:c>
      <x:c r="Q97" s="58" t="str">
        <x:f>IF(COUNTA('Invoice'!A97:J97)=0,"",IF(D97=1,_xlfn.XLOOKUP(C97,'PO'!$J$7:$J$106,'PO'!$I$7:$I$106,"",0),""))</x:f>
      </x:c>
      <x:c r="R97" s="88"/>
      <x:c r="S97" s="100"/>
    </x:row>
    <x:row r="98" ht="34" customHeight="1">
      <x:c r="A98" s="58" t="str">
        <x:f>IF(COUNTA('Invoice'!A98:J98)=0,"",IF('Invoice'!A98="","(missing ID)",'Invoice'!A98))</x:f>
      </x:c>
      <x:c r="B98" s="58" t="str">
        <x:f>IF(COUNTA('Invoice'!A98:J98)=0,"",'Invoice'!C98)</x:f>
      </x:c>
      <x:c r="C98" s="58" t="str">
        <x:f>IF(COUNTA('Invoice'!A98:J98)=0,"",'Invoice'!K98)</x:f>
      </x:c>
      <x:c r="D98" s="58" t="str">
        <x:f>IF(COUNTA('Invoice'!A98:J98)=0,"",SUMPRODUCT(--('PO'!$J$7:$J$106=C98)))</x:f>
      </x:c>
      <x:c r="E98" s="58" t="str">
        <x:f>IF(COUNTA('Invoice'!A98:J98)=0,"",SUMPRODUCT(--('Invoice'!$K$7:$K$106=C98)))</x:f>
      </x:c>
      <x:c r="F98" s="86" t="str">
        <x:f>IF(COUNTA('Invoice'!A98:J98)=0,"",IF(D98=1,_xlfn.XLOOKUP(C98,'PO'!$J$7:$J$106,'PO'!$D$7:$D$106,"",0),""))</x:f>
      </x:c>
      <x:c r="G98" s="86" t="str">
        <x:f>IF(COUNTA('Invoice'!A98:J98)=0,"",'Invoice'!E98)</x:f>
      </x:c>
      <x:c r="H98" s="58" t="str">
        <x:f>IF(COUNTA('Invoice'!A98:J98)=0,"",IF(D98=1,_xlfn.XLOOKUP(C98,'PO'!$J$7:$J$106,'PO'!$E$7:$E$106,"",0),""))</x:f>
      </x:c>
      <x:c r="I98" s="58" t="str">
        <x:f>IF(COUNTA('Invoice'!A98:J98)=0,"",'Invoice'!F98)</x:f>
      </x:c>
      <x:c r="J98" s="82" t="str">
        <x:f>IF(COUNTA('Invoice'!A98:J98)=0,"",IF(D98=1,_xlfn.XLOOKUP(C98,'PO'!$J$7:$J$106,'PO'!$F$7:$F$106,"",0),""))</x:f>
      </x:c>
      <x:c r="K98" s="82" t="str">
        <x:f>IF(COUNTA('Invoice'!A98:J98)=0,"",'Invoice'!G98)</x:f>
      </x:c>
      <x:c r="L98" s="86" t="str">
        <x:f>IF(COUNTA('Invoice'!A98:J98)=0,"",IF(NOT(AND(D98=1,E98=1)),"",IF('Invoice'!M98&lt;&gt;"READY","",IF(_xlfn.XLOOKUP(C98,'PO'!$J$7:$J$106,'PO'!$L$7:$L$106,"",0)&lt;&gt;"READY","",IF(UPPER(TRIM(H98))&lt;&gt;UPPER(TRIM(I98)),"",G98-F98)))))</x:f>
      </x:c>
      <x:c r="M98" s="82" t="str">
        <x:f>IF(COUNTA('Invoice'!A98:J98)=0,"",IF(NOT(AND(D98=1,E98=1)),"",IF('Invoice'!M98&lt;&gt;"READY","",IF(_xlfn.XLOOKUP(C98,'PO'!$J$7:$J$106,'PO'!$L$7:$L$106,"",0)&lt;&gt;"READY","",IF(UPPER(TRIM(H98))&lt;&gt;UPPER(TRIM(I98)),"",K98-J98)))))</x:f>
      </x:c>
      <x:c r="N98" s="82" t="str">
        <x:f>IF(COUNTA('Invoice'!A98:J98)=0,"",IF(NOT(AND(D98=1,E98=1)),"",IF('Invoice'!M98&lt;&gt;"READY","",IF(_xlfn.XLOOKUP(C98,'PO'!$J$7:$J$106,'PO'!$L$7:$L$106,"",0)&lt;&gt;"READY","",IF(UPPER(TRIM(H98))&lt;&gt;UPPER(TRIM(I98)),"",'Invoice'!I98-_xlfn.XLOOKUP(C98,'PO'!$J$7:$J$106,'PO'!$H$7:$H$106,"",0))))))</x:f>
      </x:c>
      <x:c r="O98" s="58" t="str">
        <x:f>IF(COUNTA('Invoice'!A98:J98)=0,"",IF('Invoice'!M98&lt;&gt;"READY",'Invoice'!M98,IF(D98=0,"NO PO MATCH",IF(OR(D98&gt;1,E98&gt;1),"PAIRING REVIEW",IF(_xlfn.XLOOKUP(C98,'PO'!$J$7:$J$106,'PO'!$L$7:$L$106,"",0)&lt;&gt;"READY",_xlfn.XLOOKUP(C98,'PO'!$J$7:$J$106,'PO'!$L$7:$L$106,"",0),IF(UPPER(TRIM(H98))&lt;&gt;UPPER(TRIM(I98)),"UNIT REVIEW",IF(OR(L98&lt;&gt;0,ABS(M98)&gt;'Start'!$B$11),"DIFFERENCE","NO FLAG - REVIEW REQUIRED")))))))</x:f>
      </x:c>
      <x:c r="P98" s="58" t="str">
        <x:f>IF(COUNTA('Invoice'!A98:J98)=0,"",'Invoice'!J98)</x:f>
      </x:c>
      <x:c r="Q98" s="58" t="str">
        <x:f>IF(COUNTA('Invoice'!A98:J98)=0,"",IF(D98=1,_xlfn.XLOOKUP(C98,'PO'!$J$7:$J$106,'PO'!$I$7:$I$106,"",0),""))</x:f>
      </x:c>
      <x:c r="R98" s="88"/>
      <x:c r="S98" s="100"/>
    </x:row>
    <x:row r="99" ht="34" customHeight="1">
      <x:c r="A99" s="58" t="str">
        <x:f>IF(COUNTA('Invoice'!A99:J99)=0,"",IF('Invoice'!A99="","(missing ID)",'Invoice'!A99))</x:f>
      </x:c>
      <x:c r="B99" s="58" t="str">
        <x:f>IF(COUNTA('Invoice'!A99:J99)=0,"",'Invoice'!C99)</x:f>
      </x:c>
      <x:c r="C99" s="58" t="str">
        <x:f>IF(COUNTA('Invoice'!A99:J99)=0,"",'Invoice'!K99)</x:f>
      </x:c>
      <x:c r="D99" s="58" t="str">
        <x:f>IF(COUNTA('Invoice'!A99:J99)=0,"",SUMPRODUCT(--('PO'!$J$7:$J$106=C99)))</x:f>
      </x:c>
      <x:c r="E99" s="58" t="str">
        <x:f>IF(COUNTA('Invoice'!A99:J99)=0,"",SUMPRODUCT(--('Invoice'!$K$7:$K$106=C99)))</x:f>
      </x:c>
      <x:c r="F99" s="86" t="str">
        <x:f>IF(COUNTA('Invoice'!A99:J99)=0,"",IF(D99=1,_xlfn.XLOOKUP(C99,'PO'!$J$7:$J$106,'PO'!$D$7:$D$106,"",0),""))</x:f>
      </x:c>
      <x:c r="G99" s="86" t="str">
        <x:f>IF(COUNTA('Invoice'!A99:J99)=0,"",'Invoice'!E99)</x:f>
      </x:c>
      <x:c r="H99" s="58" t="str">
        <x:f>IF(COUNTA('Invoice'!A99:J99)=0,"",IF(D99=1,_xlfn.XLOOKUP(C99,'PO'!$J$7:$J$106,'PO'!$E$7:$E$106,"",0),""))</x:f>
      </x:c>
      <x:c r="I99" s="58" t="str">
        <x:f>IF(COUNTA('Invoice'!A99:J99)=0,"",'Invoice'!F99)</x:f>
      </x:c>
      <x:c r="J99" s="82" t="str">
        <x:f>IF(COUNTA('Invoice'!A99:J99)=0,"",IF(D99=1,_xlfn.XLOOKUP(C99,'PO'!$J$7:$J$106,'PO'!$F$7:$F$106,"",0),""))</x:f>
      </x:c>
      <x:c r="K99" s="82" t="str">
        <x:f>IF(COUNTA('Invoice'!A99:J99)=0,"",'Invoice'!G99)</x:f>
      </x:c>
      <x:c r="L99" s="86" t="str">
        <x:f>IF(COUNTA('Invoice'!A99:J99)=0,"",IF(NOT(AND(D99=1,E99=1)),"",IF('Invoice'!M99&lt;&gt;"READY","",IF(_xlfn.XLOOKUP(C99,'PO'!$J$7:$J$106,'PO'!$L$7:$L$106,"",0)&lt;&gt;"READY","",IF(UPPER(TRIM(H99))&lt;&gt;UPPER(TRIM(I99)),"",G99-F99)))))</x:f>
      </x:c>
      <x:c r="M99" s="82" t="str">
        <x:f>IF(COUNTA('Invoice'!A99:J99)=0,"",IF(NOT(AND(D99=1,E99=1)),"",IF('Invoice'!M99&lt;&gt;"READY","",IF(_xlfn.XLOOKUP(C99,'PO'!$J$7:$J$106,'PO'!$L$7:$L$106,"",0)&lt;&gt;"READY","",IF(UPPER(TRIM(H99))&lt;&gt;UPPER(TRIM(I99)),"",K99-J99)))))</x:f>
      </x:c>
      <x:c r="N99" s="82" t="str">
        <x:f>IF(COUNTA('Invoice'!A99:J99)=0,"",IF(NOT(AND(D99=1,E99=1)),"",IF('Invoice'!M99&lt;&gt;"READY","",IF(_xlfn.XLOOKUP(C99,'PO'!$J$7:$J$106,'PO'!$L$7:$L$106,"",0)&lt;&gt;"READY","",IF(UPPER(TRIM(H99))&lt;&gt;UPPER(TRIM(I99)),"",'Invoice'!I99-_xlfn.XLOOKUP(C99,'PO'!$J$7:$J$106,'PO'!$H$7:$H$106,"",0))))))</x:f>
      </x:c>
      <x:c r="O99" s="58" t="str">
        <x:f>IF(COUNTA('Invoice'!A99:J99)=0,"",IF('Invoice'!M99&lt;&gt;"READY",'Invoice'!M99,IF(D99=0,"NO PO MATCH",IF(OR(D99&gt;1,E99&gt;1),"PAIRING REVIEW",IF(_xlfn.XLOOKUP(C99,'PO'!$J$7:$J$106,'PO'!$L$7:$L$106,"",0)&lt;&gt;"READY",_xlfn.XLOOKUP(C99,'PO'!$J$7:$J$106,'PO'!$L$7:$L$106,"",0),IF(UPPER(TRIM(H99))&lt;&gt;UPPER(TRIM(I99)),"UNIT REVIEW",IF(OR(L99&lt;&gt;0,ABS(M99)&gt;'Start'!$B$11),"DIFFERENCE","NO FLAG - REVIEW REQUIRED")))))))</x:f>
      </x:c>
      <x:c r="P99" s="58" t="str">
        <x:f>IF(COUNTA('Invoice'!A99:J99)=0,"",'Invoice'!J99)</x:f>
      </x:c>
      <x:c r="Q99" s="58" t="str">
        <x:f>IF(COUNTA('Invoice'!A99:J99)=0,"",IF(D99=1,_xlfn.XLOOKUP(C99,'PO'!$J$7:$J$106,'PO'!$I$7:$I$106,"",0),""))</x:f>
      </x:c>
      <x:c r="R99" s="88"/>
      <x:c r="S99" s="100"/>
    </x:row>
    <x:row r="100" ht="34" customHeight="1">
      <x:c r="A100" s="58" t="str">
        <x:f>IF(COUNTA('Invoice'!A100:J100)=0,"",IF('Invoice'!A100="","(missing ID)",'Invoice'!A100))</x:f>
      </x:c>
      <x:c r="B100" s="58" t="str">
        <x:f>IF(COUNTA('Invoice'!A100:J100)=0,"",'Invoice'!C100)</x:f>
      </x:c>
      <x:c r="C100" s="58" t="str">
        <x:f>IF(COUNTA('Invoice'!A100:J100)=0,"",'Invoice'!K100)</x:f>
      </x:c>
      <x:c r="D100" s="58" t="str">
        <x:f>IF(COUNTA('Invoice'!A100:J100)=0,"",SUMPRODUCT(--('PO'!$J$7:$J$106=C100)))</x:f>
      </x:c>
      <x:c r="E100" s="58" t="str">
        <x:f>IF(COUNTA('Invoice'!A100:J100)=0,"",SUMPRODUCT(--('Invoice'!$K$7:$K$106=C100)))</x:f>
      </x:c>
      <x:c r="F100" s="86" t="str">
        <x:f>IF(COUNTA('Invoice'!A100:J100)=0,"",IF(D100=1,_xlfn.XLOOKUP(C100,'PO'!$J$7:$J$106,'PO'!$D$7:$D$106,"",0),""))</x:f>
      </x:c>
      <x:c r="G100" s="86" t="str">
        <x:f>IF(COUNTA('Invoice'!A100:J100)=0,"",'Invoice'!E100)</x:f>
      </x:c>
      <x:c r="H100" s="58" t="str">
        <x:f>IF(COUNTA('Invoice'!A100:J100)=0,"",IF(D100=1,_xlfn.XLOOKUP(C100,'PO'!$J$7:$J$106,'PO'!$E$7:$E$106,"",0),""))</x:f>
      </x:c>
      <x:c r="I100" s="58" t="str">
        <x:f>IF(COUNTA('Invoice'!A100:J100)=0,"",'Invoice'!F100)</x:f>
      </x:c>
      <x:c r="J100" s="82" t="str">
        <x:f>IF(COUNTA('Invoice'!A100:J100)=0,"",IF(D100=1,_xlfn.XLOOKUP(C100,'PO'!$J$7:$J$106,'PO'!$F$7:$F$106,"",0),""))</x:f>
      </x:c>
      <x:c r="K100" s="82" t="str">
        <x:f>IF(COUNTA('Invoice'!A100:J100)=0,"",'Invoice'!G100)</x:f>
      </x:c>
      <x:c r="L100" s="86" t="str">
        <x:f>IF(COUNTA('Invoice'!A100:J100)=0,"",IF(NOT(AND(D100=1,E100=1)),"",IF('Invoice'!M100&lt;&gt;"READY","",IF(_xlfn.XLOOKUP(C100,'PO'!$J$7:$J$106,'PO'!$L$7:$L$106,"",0)&lt;&gt;"READY","",IF(UPPER(TRIM(H100))&lt;&gt;UPPER(TRIM(I100)),"",G100-F100)))))</x:f>
      </x:c>
      <x:c r="M100" s="82" t="str">
        <x:f>IF(COUNTA('Invoice'!A100:J100)=0,"",IF(NOT(AND(D100=1,E100=1)),"",IF('Invoice'!M100&lt;&gt;"READY","",IF(_xlfn.XLOOKUP(C100,'PO'!$J$7:$J$106,'PO'!$L$7:$L$106,"",0)&lt;&gt;"READY","",IF(UPPER(TRIM(H100))&lt;&gt;UPPER(TRIM(I100)),"",K100-J100)))))</x:f>
      </x:c>
      <x:c r="N100" s="82" t="str">
        <x:f>IF(COUNTA('Invoice'!A100:J100)=0,"",IF(NOT(AND(D100=1,E100=1)),"",IF('Invoice'!M100&lt;&gt;"READY","",IF(_xlfn.XLOOKUP(C100,'PO'!$J$7:$J$106,'PO'!$L$7:$L$106,"",0)&lt;&gt;"READY","",IF(UPPER(TRIM(H100))&lt;&gt;UPPER(TRIM(I100)),"",'Invoice'!I100-_xlfn.XLOOKUP(C100,'PO'!$J$7:$J$106,'PO'!$H$7:$H$106,"",0))))))</x:f>
      </x:c>
      <x:c r="O100" s="58" t="str">
        <x:f>IF(COUNTA('Invoice'!A100:J100)=0,"",IF('Invoice'!M100&lt;&gt;"READY",'Invoice'!M100,IF(D100=0,"NO PO MATCH",IF(OR(D100&gt;1,E100&gt;1),"PAIRING REVIEW",IF(_xlfn.XLOOKUP(C100,'PO'!$J$7:$J$106,'PO'!$L$7:$L$106,"",0)&lt;&gt;"READY",_xlfn.XLOOKUP(C100,'PO'!$J$7:$J$106,'PO'!$L$7:$L$106,"",0),IF(UPPER(TRIM(H100))&lt;&gt;UPPER(TRIM(I100)),"UNIT REVIEW",IF(OR(L100&lt;&gt;0,ABS(M100)&gt;'Start'!$B$11),"DIFFERENCE","NO FLAG - REVIEW REQUIRED")))))))</x:f>
      </x:c>
      <x:c r="P100" s="58" t="str">
        <x:f>IF(COUNTA('Invoice'!A100:J100)=0,"",'Invoice'!J100)</x:f>
      </x:c>
      <x:c r="Q100" s="58" t="str">
        <x:f>IF(COUNTA('Invoice'!A100:J100)=0,"",IF(D100=1,_xlfn.XLOOKUP(C100,'PO'!$J$7:$J$106,'PO'!$I$7:$I$106,"",0),""))</x:f>
      </x:c>
      <x:c r="R100" s="88"/>
      <x:c r="S100" s="100"/>
    </x:row>
    <x:row r="101" ht="34" customHeight="1">
      <x:c r="A101" s="58" t="str">
        <x:f>IF(COUNTA('Invoice'!A101:J101)=0,"",IF('Invoice'!A101="","(missing ID)",'Invoice'!A101))</x:f>
      </x:c>
      <x:c r="B101" s="58" t="str">
        <x:f>IF(COUNTA('Invoice'!A101:J101)=0,"",'Invoice'!C101)</x:f>
      </x:c>
      <x:c r="C101" s="58" t="str">
        <x:f>IF(COUNTA('Invoice'!A101:J101)=0,"",'Invoice'!K101)</x:f>
      </x:c>
      <x:c r="D101" s="58" t="str">
        <x:f>IF(COUNTA('Invoice'!A101:J101)=0,"",SUMPRODUCT(--('PO'!$J$7:$J$106=C101)))</x:f>
      </x:c>
      <x:c r="E101" s="58" t="str">
        <x:f>IF(COUNTA('Invoice'!A101:J101)=0,"",SUMPRODUCT(--('Invoice'!$K$7:$K$106=C101)))</x:f>
      </x:c>
      <x:c r="F101" s="86" t="str">
        <x:f>IF(COUNTA('Invoice'!A101:J101)=0,"",IF(D101=1,_xlfn.XLOOKUP(C101,'PO'!$J$7:$J$106,'PO'!$D$7:$D$106,"",0),""))</x:f>
      </x:c>
      <x:c r="G101" s="86" t="str">
        <x:f>IF(COUNTA('Invoice'!A101:J101)=0,"",'Invoice'!E101)</x:f>
      </x:c>
      <x:c r="H101" s="58" t="str">
        <x:f>IF(COUNTA('Invoice'!A101:J101)=0,"",IF(D101=1,_xlfn.XLOOKUP(C101,'PO'!$J$7:$J$106,'PO'!$E$7:$E$106,"",0),""))</x:f>
      </x:c>
      <x:c r="I101" s="58" t="str">
        <x:f>IF(COUNTA('Invoice'!A101:J101)=0,"",'Invoice'!F101)</x:f>
      </x:c>
      <x:c r="J101" s="82" t="str">
        <x:f>IF(COUNTA('Invoice'!A101:J101)=0,"",IF(D101=1,_xlfn.XLOOKUP(C101,'PO'!$J$7:$J$106,'PO'!$F$7:$F$106,"",0),""))</x:f>
      </x:c>
      <x:c r="K101" s="82" t="str">
        <x:f>IF(COUNTA('Invoice'!A101:J101)=0,"",'Invoice'!G101)</x:f>
      </x:c>
      <x:c r="L101" s="86" t="str">
        <x:f>IF(COUNTA('Invoice'!A101:J101)=0,"",IF(NOT(AND(D101=1,E101=1)),"",IF('Invoice'!M101&lt;&gt;"READY","",IF(_xlfn.XLOOKUP(C101,'PO'!$J$7:$J$106,'PO'!$L$7:$L$106,"",0)&lt;&gt;"READY","",IF(UPPER(TRIM(H101))&lt;&gt;UPPER(TRIM(I101)),"",G101-F101)))))</x:f>
      </x:c>
      <x:c r="M101" s="82" t="str">
        <x:f>IF(COUNTA('Invoice'!A101:J101)=0,"",IF(NOT(AND(D101=1,E101=1)),"",IF('Invoice'!M101&lt;&gt;"READY","",IF(_xlfn.XLOOKUP(C101,'PO'!$J$7:$J$106,'PO'!$L$7:$L$106,"",0)&lt;&gt;"READY","",IF(UPPER(TRIM(H101))&lt;&gt;UPPER(TRIM(I101)),"",K101-J101)))))</x:f>
      </x:c>
      <x:c r="N101" s="82" t="str">
        <x:f>IF(COUNTA('Invoice'!A101:J101)=0,"",IF(NOT(AND(D101=1,E101=1)),"",IF('Invoice'!M101&lt;&gt;"READY","",IF(_xlfn.XLOOKUP(C101,'PO'!$J$7:$J$106,'PO'!$L$7:$L$106,"",0)&lt;&gt;"READY","",IF(UPPER(TRIM(H101))&lt;&gt;UPPER(TRIM(I101)),"",'Invoice'!I101-_xlfn.XLOOKUP(C101,'PO'!$J$7:$J$106,'PO'!$H$7:$H$106,"",0))))))</x:f>
      </x:c>
      <x:c r="O101" s="58" t="str">
        <x:f>IF(COUNTA('Invoice'!A101:J101)=0,"",IF('Invoice'!M101&lt;&gt;"READY",'Invoice'!M101,IF(D101=0,"NO PO MATCH",IF(OR(D101&gt;1,E101&gt;1),"PAIRING REVIEW",IF(_xlfn.XLOOKUP(C101,'PO'!$J$7:$J$106,'PO'!$L$7:$L$106,"",0)&lt;&gt;"READY",_xlfn.XLOOKUP(C101,'PO'!$J$7:$J$106,'PO'!$L$7:$L$106,"",0),IF(UPPER(TRIM(H101))&lt;&gt;UPPER(TRIM(I101)),"UNIT REVIEW",IF(OR(L101&lt;&gt;0,ABS(M101)&gt;'Start'!$B$11),"DIFFERENCE","NO FLAG - REVIEW REQUIRED")))))))</x:f>
      </x:c>
      <x:c r="P101" s="58" t="str">
        <x:f>IF(COUNTA('Invoice'!A101:J101)=0,"",'Invoice'!J101)</x:f>
      </x:c>
      <x:c r="Q101" s="58" t="str">
        <x:f>IF(COUNTA('Invoice'!A101:J101)=0,"",IF(D101=1,_xlfn.XLOOKUP(C101,'PO'!$J$7:$J$106,'PO'!$I$7:$I$106,"",0),""))</x:f>
      </x:c>
      <x:c r="R101" s="88"/>
      <x:c r="S101" s="100"/>
    </x:row>
    <x:row r="102" ht="34" customHeight="1">
      <x:c r="A102" s="58" t="str">
        <x:f>IF(COUNTA('Invoice'!A102:J102)=0,"",IF('Invoice'!A102="","(missing ID)",'Invoice'!A102))</x:f>
      </x:c>
      <x:c r="B102" s="58" t="str">
        <x:f>IF(COUNTA('Invoice'!A102:J102)=0,"",'Invoice'!C102)</x:f>
      </x:c>
      <x:c r="C102" s="58" t="str">
        <x:f>IF(COUNTA('Invoice'!A102:J102)=0,"",'Invoice'!K102)</x:f>
      </x:c>
      <x:c r="D102" s="58" t="str">
        <x:f>IF(COUNTA('Invoice'!A102:J102)=0,"",SUMPRODUCT(--('PO'!$J$7:$J$106=C102)))</x:f>
      </x:c>
      <x:c r="E102" s="58" t="str">
        <x:f>IF(COUNTA('Invoice'!A102:J102)=0,"",SUMPRODUCT(--('Invoice'!$K$7:$K$106=C102)))</x:f>
      </x:c>
      <x:c r="F102" s="86" t="str">
        <x:f>IF(COUNTA('Invoice'!A102:J102)=0,"",IF(D102=1,_xlfn.XLOOKUP(C102,'PO'!$J$7:$J$106,'PO'!$D$7:$D$106,"",0),""))</x:f>
      </x:c>
      <x:c r="G102" s="86" t="str">
        <x:f>IF(COUNTA('Invoice'!A102:J102)=0,"",'Invoice'!E102)</x:f>
      </x:c>
      <x:c r="H102" s="58" t="str">
        <x:f>IF(COUNTA('Invoice'!A102:J102)=0,"",IF(D102=1,_xlfn.XLOOKUP(C102,'PO'!$J$7:$J$106,'PO'!$E$7:$E$106,"",0),""))</x:f>
      </x:c>
      <x:c r="I102" s="58" t="str">
        <x:f>IF(COUNTA('Invoice'!A102:J102)=0,"",'Invoice'!F102)</x:f>
      </x:c>
      <x:c r="J102" s="82" t="str">
        <x:f>IF(COUNTA('Invoice'!A102:J102)=0,"",IF(D102=1,_xlfn.XLOOKUP(C102,'PO'!$J$7:$J$106,'PO'!$F$7:$F$106,"",0),""))</x:f>
      </x:c>
      <x:c r="K102" s="82" t="str">
        <x:f>IF(COUNTA('Invoice'!A102:J102)=0,"",'Invoice'!G102)</x:f>
      </x:c>
      <x:c r="L102" s="86" t="str">
        <x:f>IF(COUNTA('Invoice'!A102:J102)=0,"",IF(NOT(AND(D102=1,E102=1)),"",IF('Invoice'!M102&lt;&gt;"READY","",IF(_xlfn.XLOOKUP(C102,'PO'!$J$7:$J$106,'PO'!$L$7:$L$106,"",0)&lt;&gt;"READY","",IF(UPPER(TRIM(H102))&lt;&gt;UPPER(TRIM(I102)),"",G102-F102)))))</x:f>
      </x:c>
      <x:c r="M102" s="82" t="str">
        <x:f>IF(COUNTA('Invoice'!A102:J102)=0,"",IF(NOT(AND(D102=1,E102=1)),"",IF('Invoice'!M102&lt;&gt;"READY","",IF(_xlfn.XLOOKUP(C102,'PO'!$J$7:$J$106,'PO'!$L$7:$L$106,"",0)&lt;&gt;"READY","",IF(UPPER(TRIM(H102))&lt;&gt;UPPER(TRIM(I102)),"",K102-J102)))))</x:f>
      </x:c>
      <x:c r="N102" s="82" t="str">
        <x:f>IF(COUNTA('Invoice'!A102:J102)=0,"",IF(NOT(AND(D102=1,E102=1)),"",IF('Invoice'!M102&lt;&gt;"READY","",IF(_xlfn.XLOOKUP(C102,'PO'!$J$7:$J$106,'PO'!$L$7:$L$106,"",0)&lt;&gt;"READY","",IF(UPPER(TRIM(H102))&lt;&gt;UPPER(TRIM(I102)),"",'Invoice'!I102-_xlfn.XLOOKUP(C102,'PO'!$J$7:$J$106,'PO'!$H$7:$H$106,"",0))))))</x:f>
      </x:c>
      <x:c r="O102" s="58" t="str">
        <x:f>IF(COUNTA('Invoice'!A102:J102)=0,"",IF('Invoice'!M102&lt;&gt;"READY",'Invoice'!M102,IF(D102=0,"NO PO MATCH",IF(OR(D102&gt;1,E102&gt;1),"PAIRING REVIEW",IF(_xlfn.XLOOKUP(C102,'PO'!$J$7:$J$106,'PO'!$L$7:$L$106,"",0)&lt;&gt;"READY",_xlfn.XLOOKUP(C102,'PO'!$J$7:$J$106,'PO'!$L$7:$L$106,"",0),IF(UPPER(TRIM(H102))&lt;&gt;UPPER(TRIM(I102)),"UNIT REVIEW",IF(OR(L102&lt;&gt;0,ABS(M102)&gt;'Start'!$B$11),"DIFFERENCE","NO FLAG - REVIEW REQUIRED")))))))</x:f>
      </x:c>
      <x:c r="P102" s="58" t="str">
        <x:f>IF(COUNTA('Invoice'!A102:J102)=0,"",'Invoice'!J102)</x:f>
      </x:c>
      <x:c r="Q102" s="58" t="str">
        <x:f>IF(COUNTA('Invoice'!A102:J102)=0,"",IF(D102=1,_xlfn.XLOOKUP(C102,'PO'!$J$7:$J$106,'PO'!$I$7:$I$106,"",0),""))</x:f>
      </x:c>
      <x:c r="R102" s="88"/>
      <x:c r="S102" s="100"/>
    </x:row>
    <x:row r="103" ht="34" customHeight="1">
      <x:c r="A103" s="58" t="str">
        <x:f>IF(COUNTA('Invoice'!A103:J103)=0,"",IF('Invoice'!A103="","(missing ID)",'Invoice'!A103))</x:f>
      </x:c>
      <x:c r="B103" s="58" t="str">
        <x:f>IF(COUNTA('Invoice'!A103:J103)=0,"",'Invoice'!C103)</x:f>
      </x:c>
      <x:c r="C103" s="58" t="str">
        <x:f>IF(COUNTA('Invoice'!A103:J103)=0,"",'Invoice'!K103)</x:f>
      </x:c>
      <x:c r="D103" s="58" t="str">
        <x:f>IF(COUNTA('Invoice'!A103:J103)=0,"",SUMPRODUCT(--('PO'!$J$7:$J$106=C103)))</x:f>
      </x:c>
      <x:c r="E103" s="58" t="str">
        <x:f>IF(COUNTA('Invoice'!A103:J103)=0,"",SUMPRODUCT(--('Invoice'!$K$7:$K$106=C103)))</x:f>
      </x:c>
      <x:c r="F103" s="86" t="str">
        <x:f>IF(COUNTA('Invoice'!A103:J103)=0,"",IF(D103=1,_xlfn.XLOOKUP(C103,'PO'!$J$7:$J$106,'PO'!$D$7:$D$106,"",0),""))</x:f>
      </x:c>
      <x:c r="G103" s="86" t="str">
        <x:f>IF(COUNTA('Invoice'!A103:J103)=0,"",'Invoice'!E103)</x:f>
      </x:c>
      <x:c r="H103" s="58" t="str">
        <x:f>IF(COUNTA('Invoice'!A103:J103)=0,"",IF(D103=1,_xlfn.XLOOKUP(C103,'PO'!$J$7:$J$106,'PO'!$E$7:$E$106,"",0),""))</x:f>
      </x:c>
      <x:c r="I103" s="58" t="str">
        <x:f>IF(COUNTA('Invoice'!A103:J103)=0,"",'Invoice'!F103)</x:f>
      </x:c>
      <x:c r="J103" s="82" t="str">
        <x:f>IF(COUNTA('Invoice'!A103:J103)=0,"",IF(D103=1,_xlfn.XLOOKUP(C103,'PO'!$J$7:$J$106,'PO'!$F$7:$F$106,"",0),""))</x:f>
      </x:c>
      <x:c r="K103" s="82" t="str">
        <x:f>IF(COUNTA('Invoice'!A103:J103)=0,"",'Invoice'!G103)</x:f>
      </x:c>
      <x:c r="L103" s="86" t="str">
        <x:f>IF(COUNTA('Invoice'!A103:J103)=0,"",IF(NOT(AND(D103=1,E103=1)),"",IF('Invoice'!M103&lt;&gt;"READY","",IF(_xlfn.XLOOKUP(C103,'PO'!$J$7:$J$106,'PO'!$L$7:$L$106,"",0)&lt;&gt;"READY","",IF(UPPER(TRIM(H103))&lt;&gt;UPPER(TRIM(I103)),"",G103-F103)))))</x:f>
      </x:c>
      <x:c r="M103" s="82" t="str">
        <x:f>IF(COUNTA('Invoice'!A103:J103)=0,"",IF(NOT(AND(D103=1,E103=1)),"",IF('Invoice'!M103&lt;&gt;"READY","",IF(_xlfn.XLOOKUP(C103,'PO'!$J$7:$J$106,'PO'!$L$7:$L$106,"",0)&lt;&gt;"READY","",IF(UPPER(TRIM(H103))&lt;&gt;UPPER(TRIM(I103)),"",K103-J103)))))</x:f>
      </x:c>
      <x:c r="N103" s="82" t="str">
        <x:f>IF(COUNTA('Invoice'!A103:J103)=0,"",IF(NOT(AND(D103=1,E103=1)),"",IF('Invoice'!M103&lt;&gt;"READY","",IF(_xlfn.XLOOKUP(C103,'PO'!$J$7:$J$106,'PO'!$L$7:$L$106,"",0)&lt;&gt;"READY","",IF(UPPER(TRIM(H103))&lt;&gt;UPPER(TRIM(I103)),"",'Invoice'!I103-_xlfn.XLOOKUP(C103,'PO'!$J$7:$J$106,'PO'!$H$7:$H$106,"",0))))))</x:f>
      </x:c>
      <x:c r="O103" s="58" t="str">
        <x:f>IF(COUNTA('Invoice'!A103:J103)=0,"",IF('Invoice'!M103&lt;&gt;"READY",'Invoice'!M103,IF(D103=0,"NO PO MATCH",IF(OR(D103&gt;1,E103&gt;1),"PAIRING REVIEW",IF(_xlfn.XLOOKUP(C103,'PO'!$J$7:$J$106,'PO'!$L$7:$L$106,"",0)&lt;&gt;"READY",_xlfn.XLOOKUP(C103,'PO'!$J$7:$J$106,'PO'!$L$7:$L$106,"",0),IF(UPPER(TRIM(H103))&lt;&gt;UPPER(TRIM(I103)),"UNIT REVIEW",IF(OR(L103&lt;&gt;0,ABS(M103)&gt;'Start'!$B$11),"DIFFERENCE","NO FLAG - REVIEW REQUIRED")))))))</x:f>
      </x:c>
      <x:c r="P103" s="58" t="str">
        <x:f>IF(COUNTA('Invoice'!A103:J103)=0,"",'Invoice'!J103)</x:f>
      </x:c>
      <x:c r="Q103" s="58" t="str">
        <x:f>IF(COUNTA('Invoice'!A103:J103)=0,"",IF(D103=1,_xlfn.XLOOKUP(C103,'PO'!$J$7:$J$106,'PO'!$I$7:$I$106,"",0),""))</x:f>
      </x:c>
      <x:c r="R103" s="88"/>
      <x:c r="S103" s="100"/>
    </x:row>
    <x:row r="104" ht="34" customHeight="1">
      <x:c r="A104" s="58" t="str">
        <x:f>IF(COUNTA('Invoice'!A104:J104)=0,"",IF('Invoice'!A104="","(missing ID)",'Invoice'!A104))</x:f>
      </x:c>
      <x:c r="B104" s="58" t="str">
        <x:f>IF(COUNTA('Invoice'!A104:J104)=0,"",'Invoice'!C104)</x:f>
      </x:c>
      <x:c r="C104" s="58" t="str">
        <x:f>IF(COUNTA('Invoice'!A104:J104)=0,"",'Invoice'!K104)</x:f>
      </x:c>
      <x:c r="D104" s="58" t="str">
        <x:f>IF(COUNTA('Invoice'!A104:J104)=0,"",SUMPRODUCT(--('PO'!$J$7:$J$106=C104)))</x:f>
      </x:c>
      <x:c r="E104" s="58" t="str">
        <x:f>IF(COUNTA('Invoice'!A104:J104)=0,"",SUMPRODUCT(--('Invoice'!$K$7:$K$106=C104)))</x:f>
      </x:c>
      <x:c r="F104" s="86" t="str">
        <x:f>IF(COUNTA('Invoice'!A104:J104)=0,"",IF(D104=1,_xlfn.XLOOKUP(C104,'PO'!$J$7:$J$106,'PO'!$D$7:$D$106,"",0),""))</x:f>
      </x:c>
      <x:c r="G104" s="86" t="str">
        <x:f>IF(COUNTA('Invoice'!A104:J104)=0,"",'Invoice'!E104)</x:f>
      </x:c>
      <x:c r="H104" s="58" t="str">
        <x:f>IF(COUNTA('Invoice'!A104:J104)=0,"",IF(D104=1,_xlfn.XLOOKUP(C104,'PO'!$J$7:$J$106,'PO'!$E$7:$E$106,"",0),""))</x:f>
      </x:c>
      <x:c r="I104" s="58" t="str">
        <x:f>IF(COUNTA('Invoice'!A104:J104)=0,"",'Invoice'!F104)</x:f>
      </x:c>
      <x:c r="J104" s="82" t="str">
        <x:f>IF(COUNTA('Invoice'!A104:J104)=0,"",IF(D104=1,_xlfn.XLOOKUP(C104,'PO'!$J$7:$J$106,'PO'!$F$7:$F$106,"",0),""))</x:f>
      </x:c>
      <x:c r="K104" s="82" t="str">
        <x:f>IF(COUNTA('Invoice'!A104:J104)=0,"",'Invoice'!G104)</x:f>
      </x:c>
      <x:c r="L104" s="86" t="str">
        <x:f>IF(COUNTA('Invoice'!A104:J104)=0,"",IF(NOT(AND(D104=1,E104=1)),"",IF('Invoice'!M104&lt;&gt;"READY","",IF(_xlfn.XLOOKUP(C104,'PO'!$J$7:$J$106,'PO'!$L$7:$L$106,"",0)&lt;&gt;"READY","",IF(UPPER(TRIM(H104))&lt;&gt;UPPER(TRIM(I104)),"",G104-F104)))))</x:f>
      </x:c>
      <x:c r="M104" s="82" t="str">
        <x:f>IF(COUNTA('Invoice'!A104:J104)=0,"",IF(NOT(AND(D104=1,E104=1)),"",IF('Invoice'!M104&lt;&gt;"READY","",IF(_xlfn.XLOOKUP(C104,'PO'!$J$7:$J$106,'PO'!$L$7:$L$106,"",0)&lt;&gt;"READY","",IF(UPPER(TRIM(H104))&lt;&gt;UPPER(TRIM(I104)),"",K104-J104)))))</x:f>
      </x:c>
      <x:c r="N104" s="82" t="str">
        <x:f>IF(COUNTA('Invoice'!A104:J104)=0,"",IF(NOT(AND(D104=1,E104=1)),"",IF('Invoice'!M104&lt;&gt;"READY","",IF(_xlfn.XLOOKUP(C104,'PO'!$J$7:$J$106,'PO'!$L$7:$L$106,"",0)&lt;&gt;"READY","",IF(UPPER(TRIM(H104))&lt;&gt;UPPER(TRIM(I104)),"",'Invoice'!I104-_xlfn.XLOOKUP(C104,'PO'!$J$7:$J$106,'PO'!$H$7:$H$106,"",0))))))</x:f>
      </x:c>
      <x:c r="O104" s="58" t="str">
        <x:f>IF(COUNTA('Invoice'!A104:J104)=0,"",IF('Invoice'!M104&lt;&gt;"READY",'Invoice'!M104,IF(D104=0,"NO PO MATCH",IF(OR(D104&gt;1,E104&gt;1),"PAIRING REVIEW",IF(_xlfn.XLOOKUP(C104,'PO'!$J$7:$J$106,'PO'!$L$7:$L$106,"",0)&lt;&gt;"READY",_xlfn.XLOOKUP(C104,'PO'!$J$7:$J$106,'PO'!$L$7:$L$106,"",0),IF(UPPER(TRIM(H104))&lt;&gt;UPPER(TRIM(I104)),"UNIT REVIEW",IF(OR(L104&lt;&gt;0,ABS(M104)&gt;'Start'!$B$11),"DIFFERENCE","NO FLAG - REVIEW REQUIRED")))))))</x:f>
      </x:c>
      <x:c r="P104" s="58" t="str">
        <x:f>IF(COUNTA('Invoice'!A104:J104)=0,"",'Invoice'!J104)</x:f>
      </x:c>
      <x:c r="Q104" s="58" t="str">
        <x:f>IF(COUNTA('Invoice'!A104:J104)=0,"",IF(D104=1,_xlfn.XLOOKUP(C104,'PO'!$J$7:$J$106,'PO'!$I$7:$I$106,"",0),""))</x:f>
      </x:c>
      <x:c r="R104" s="88"/>
      <x:c r="S104" s="100"/>
    </x:row>
    <x:row r="105" ht="34" customHeight="1">
      <x:c r="A105" s="58" t="str">
        <x:f>IF(COUNTA('Invoice'!A105:J105)=0,"",IF('Invoice'!A105="","(missing ID)",'Invoice'!A105))</x:f>
      </x:c>
      <x:c r="B105" s="58" t="str">
        <x:f>IF(COUNTA('Invoice'!A105:J105)=0,"",'Invoice'!C105)</x:f>
      </x:c>
      <x:c r="C105" s="58" t="str">
        <x:f>IF(COUNTA('Invoice'!A105:J105)=0,"",'Invoice'!K105)</x:f>
      </x:c>
      <x:c r="D105" s="58" t="str">
        <x:f>IF(COUNTA('Invoice'!A105:J105)=0,"",SUMPRODUCT(--('PO'!$J$7:$J$106=C105)))</x:f>
      </x:c>
      <x:c r="E105" s="58" t="str">
        <x:f>IF(COUNTA('Invoice'!A105:J105)=0,"",SUMPRODUCT(--('Invoice'!$K$7:$K$106=C105)))</x:f>
      </x:c>
      <x:c r="F105" s="86" t="str">
        <x:f>IF(COUNTA('Invoice'!A105:J105)=0,"",IF(D105=1,_xlfn.XLOOKUP(C105,'PO'!$J$7:$J$106,'PO'!$D$7:$D$106,"",0),""))</x:f>
      </x:c>
      <x:c r="G105" s="86" t="str">
        <x:f>IF(COUNTA('Invoice'!A105:J105)=0,"",'Invoice'!E105)</x:f>
      </x:c>
      <x:c r="H105" s="58" t="str">
        <x:f>IF(COUNTA('Invoice'!A105:J105)=0,"",IF(D105=1,_xlfn.XLOOKUP(C105,'PO'!$J$7:$J$106,'PO'!$E$7:$E$106,"",0),""))</x:f>
      </x:c>
      <x:c r="I105" s="58" t="str">
        <x:f>IF(COUNTA('Invoice'!A105:J105)=0,"",'Invoice'!F105)</x:f>
      </x:c>
      <x:c r="J105" s="82" t="str">
        <x:f>IF(COUNTA('Invoice'!A105:J105)=0,"",IF(D105=1,_xlfn.XLOOKUP(C105,'PO'!$J$7:$J$106,'PO'!$F$7:$F$106,"",0),""))</x:f>
      </x:c>
      <x:c r="K105" s="82" t="str">
        <x:f>IF(COUNTA('Invoice'!A105:J105)=0,"",'Invoice'!G105)</x:f>
      </x:c>
      <x:c r="L105" s="86" t="str">
        <x:f>IF(COUNTA('Invoice'!A105:J105)=0,"",IF(NOT(AND(D105=1,E105=1)),"",IF('Invoice'!M105&lt;&gt;"READY","",IF(_xlfn.XLOOKUP(C105,'PO'!$J$7:$J$106,'PO'!$L$7:$L$106,"",0)&lt;&gt;"READY","",IF(UPPER(TRIM(H105))&lt;&gt;UPPER(TRIM(I105)),"",G105-F105)))))</x:f>
      </x:c>
      <x:c r="M105" s="82" t="str">
        <x:f>IF(COUNTA('Invoice'!A105:J105)=0,"",IF(NOT(AND(D105=1,E105=1)),"",IF('Invoice'!M105&lt;&gt;"READY","",IF(_xlfn.XLOOKUP(C105,'PO'!$J$7:$J$106,'PO'!$L$7:$L$106,"",0)&lt;&gt;"READY","",IF(UPPER(TRIM(H105))&lt;&gt;UPPER(TRIM(I105)),"",K105-J105)))))</x:f>
      </x:c>
      <x:c r="N105" s="82" t="str">
        <x:f>IF(COUNTA('Invoice'!A105:J105)=0,"",IF(NOT(AND(D105=1,E105=1)),"",IF('Invoice'!M105&lt;&gt;"READY","",IF(_xlfn.XLOOKUP(C105,'PO'!$J$7:$J$106,'PO'!$L$7:$L$106,"",0)&lt;&gt;"READY","",IF(UPPER(TRIM(H105))&lt;&gt;UPPER(TRIM(I105)),"",'Invoice'!I105-_xlfn.XLOOKUP(C105,'PO'!$J$7:$J$106,'PO'!$H$7:$H$106,"",0))))))</x:f>
      </x:c>
      <x:c r="O105" s="58" t="str">
        <x:f>IF(COUNTA('Invoice'!A105:J105)=0,"",IF('Invoice'!M105&lt;&gt;"READY",'Invoice'!M105,IF(D105=0,"NO PO MATCH",IF(OR(D105&gt;1,E105&gt;1),"PAIRING REVIEW",IF(_xlfn.XLOOKUP(C105,'PO'!$J$7:$J$106,'PO'!$L$7:$L$106,"",0)&lt;&gt;"READY",_xlfn.XLOOKUP(C105,'PO'!$J$7:$J$106,'PO'!$L$7:$L$106,"",0),IF(UPPER(TRIM(H105))&lt;&gt;UPPER(TRIM(I105)),"UNIT REVIEW",IF(OR(L105&lt;&gt;0,ABS(M105)&gt;'Start'!$B$11),"DIFFERENCE","NO FLAG - REVIEW REQUIRED")))))))</x:f>
      </x:c>
      <x:c r="P105" s="58" t="str">
        <x:f>IF(COUNTA('Invoice'!A105:J105)=0,"",'Invoice'!J105)</x:f>
      </x:c>
      <x:c r="Q105" s="58" t="str">
        <x:f>IF(COUNTA('Invoice'!A105:J105)=0,"",IF(D105=1,_xlfn.XLOOKUP(C105,'PO'!$J$7:$J$106,'PO'!$I$7:$I$106,"",0),""))</x:f>
      </x:c>
      <x:c r="R105" s="88"/>
      <x:c r="S105" s="100"/>
    </x:row>
    <x:row r="106" ht="34" customHeight="1">
      <x:c r="A106" s="58" t="str">
        <x:f>IF(COUNTA('Invoice'!A106:J106)=0,"",IF('Invoice'!A106="","(missing ID)",'Invoice'!A106))</x:f>
      </x:c>
      <x:c r="B106" s="58" t="str">
        <x:f>IF(COUNTA('Invoice'!A106:J106)=0,"",'Invoice'!C106)</x:f>
      </x:c>
      <x:c r="C106" s="58" t="str">
        <x:f>IF(COUNTA('Invoice'!A106:J106)=0,"",'Invoice'!K106)</x:f>
      </x:c>
      <x:c r="D106" s="58" t="str">
        <x:f>IF(COUNTA('Invoice'!A106:J106)=0,"",SUMPRODUCT(--('PO'!$J$7:$J$106=C106)))</x:f>
      </x:c>
      <x:c r="E106" s="58" t="str">
        <x:f>IF(COUNTA('Invoice'!A106:J106)=0,"",SUMPRODUCT(--('Invoice'!$K$7:$K$106=C106)))</x:f>
      </x:c>
      <x:c r="F106" s="86" t="str">
        <x:f>IF(COUNTA('Invoice'!A106:J106)=0,"",IF(D106=1,_xlfn.XLOOKUP(C106,'PO'!$J$7:$J$106,'PO'!$D$7:$D$106,"",0),""))</x:f>
      </x:c>
      <x:c r="G106" s="86" t="str">
        <x:f>IF(COUNTA('Invoice'!A106:J106)=0,"",'Invoice'!E106)</x:f>
      </x:c>
      <x:c r="H106" s="58" t="str">
        <x:f>IF(COUNTA('Invoice'!A106:J106)=0,"",IF(D106=1,_xlfn.XLOOKUP(C106,'PO'!$J$7:$J$106,'PO'!$E$7:$E$106,"",0),""))</x:f>
      </x:c>
      <x:c r="I106" s="58" t="str">
        <x:f>IF(COUNTA('Invoice'!A106:J106)=0,"",'Invoice'!F106)</x:f>
      </x:c>
      <x:c r="J106" s="82" t="str">
        <x:f>IF(COUNTA('Invoice'!A106:J106)=0,"",IF(D106=1,_xlfn.XLOOKUP(C106,'PO'!$J$7:$J$106,'PO'!$F$7:$F$106,"",0),""))</x:f>
      </x:c>
      <x:c r="K106" s="82" t="str">
        <x:f>IF(COUNTA('Invoice'!A106:J106)=0,"",'Invoice'!G106)</x:f>
      </x:c>
      <x:c r="L106" s="86" t="str">
        <x:f>IF(COUNTA('Invoice'!A106:J106)=0,"",IF(NOT(AND(D106=1,E106=1)),"",IF('Invoice'!M106&lt;&gt;"READY","",IF(_xlfn.XLOOKUP(C106,'PO'!$J$7:$J$106,'PO'!$L$7:$L$106,"",0)&lt;&gt;"READY","",IF(UPPER(TRIM(H106))&lt;&gt;UPPER(TRIM(I106)),"",G106-F106)))))</x:f>
      </x:c>
      <x:c r="M106" s="82" t="str">
        <x:f>IF(COUNTA('Invoice'!A106:J106)=0,"",IF(NOT(AND(D106=1,E106=1)),"",IF('Invoice'!M106&lt;&gt;"READY","",IF(_xlfn.XLOOKUP(C106,'PO'!$J$7:$J$106,'PO'!$L$7:$L$106,"",0)&lt;&gt;"READY","",IF(UPPER(TRIM(H106))&lt;&gt;UPPER(TRIM(I106)),"",K106-J106)))))</x:f>
      </x:c>
      <x:c r="N106" s="82" t="str">
        <x:f>IF(COUNTA('Invoice'!A106:J106)=0,"",IF(NOT(AND(D106=1,E106=1)),"",IF('Invoice'!M106&lt;&gt;"READY","",IF(_xlfn.XLOOKUP(C106,'PO'!$J$7:$J$106,'PO'!$L$7:$L$106,"",0)&lt;&gt;"READY","",IF(UPPER(TRIM(H106))&lt;&gt;UPPER(TRIM(I106)),"",'Invoice'!I106-_xlfn.XLOOKUP(C106,'PO'!$J$7:$J$106,'PO'!$H$7:$H$106,"",0))))))</x:f>
      </x:c>
      <x:c r="O106" s="58" t="str">
        <x:f>IF(COUNTA('Invoice'!A106:J106)=0,"",IF('Invoice'!M106&lt;&gt;"READY",'Invoice'!M106,IF(D106=0,"NO PO MATCH",IF(OR(D106&gt;1,E106&gt;1),"PAIRING REVIEW",IF(_xlfn.XLOOKUP(C106,'PO'!$J$7:$J$106,'PO'!$L$7:$L$106,"",0)&lt;&gt;"READY",_xlfn.XLOOKUP(C106,'PO'!$J$7:$J$106,'PO'!$L$7:$L$106,"",0),IF(UPPER(TRIM(H106))&lt;&gt;UPPER(TRIM(I106)),"UNIT REVIEW",IF(OR(L106&lt;&gt;0,ABS(M106)&gt;'Start'!$B$11),"DIFFERENCE","NO FLAG - REVIEW REQUIRED")))))))</x:f>
      </x:c>
      <x:c r="P106" s="58" t="str">
        <x:f>IF(COUNTA('Invoice'!A106:J106)=0,"",'Invoice'!J106)</x:f>
      </x:c>
      <x:c r="Q106" s="58" t="str">
        <x:f>IF(COUNTA('Invoice'!A106:J106)=0,"",IF(D106=1,_xlfn.XLOOKUP(C106,'PO'!$J$7:$J$106,'PO'!$I$7:$I$106,"",0),""))</x:f>
      </x:c>
      <x:c r="R106" s="88"/>
      <x:c r="S106" s="100"/>
    </x:row>
  </x:sheetData>
  <x:mergeCells>
    <x:mergeCell ref="A1:R2"/>
    <x:mergeCell ref="A3:R4"/>
  </x:mergeCells>
  <x:conditionalFormatting sqref="O7:O106">
    <x:cfRule type="expression" dxfId="5" priority="1">
      <x:formula>AND(O7&lt;&gt;"",O7&lt;&gt;"READY",O7&lt;&gt;"SEE REVIEW",O7&lt;&gt;"NO FLAG - REVIEW REQUIRED")</x:formula>
    </x:cfRule>
    <x:cfRule type="expression" dxfId="6" priority="2">
      <x:formula>O7="INPUT REVIEW"</x:formula>
    </x:cfRule>
  </x:conditionalFormatting>
  <x:dataValidations count="1">
    <x:dataValidation type="list" sqref="R7:R106">
      <x:formula1>"Pending,Follow-up sent,Accepted with evidence,Corrected invoice received,Referred for review"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31" hidden="0" customWidth="1"/>
    <x:col min="4" max="4" width="13" hidden="0" customWidth="1"/>
    <x:col min="5" max="5" width="29" hidden="0" customWidth="1"/>
    <x:col min="6" max="6" width="36" hidden="0" customWidth="1"/>
  </x:cols>
  <x:sheetData>
    <x:row r="1" ht="23" customHeight="1">
      <x:c r="A1" s="10" t="str">
        <x:v>PO coverage • Check the reverse direction</x:v>
      </x:c>
      <x:c r="B1" s="10"/>
      <x:c r="C1" s="10"/>
      <x:c r="D1" s="10"/>
      <x:c r="E1" s="10"/>
      <x:c r="F1" s="10"/>
    </x:row>
    <x:row r="2" ht="23" customHeight="1">
      <x:c r="A2" s="10"/>
      <x:c r="B2" s="10"/>
      <x:c r="C2" s="10"/>
      <x:c r="D2" s="10"/>
      <x:c r="E2" s="10"/>
      <x:c r="F2" s="10"/>
    </x:row>
    <x:row r="3" ht="23" customHeight="1">
      <x:c r="A3" s="17" t="str">
        <x:v>Each PO item must be accounted for. NOT ON THIS INVOICE means only that it is absent from the supplied invoice; it does not establish nondelivery.</x:v>
      </x:c>
      <x:c r="B3" s="17"/>
      <x:c r="C3" s="17"/>
      <x:c r="D3" s="17"/>
      <x:c r="E3" s="17"/>
      <x:c r="F3" s="17"/>
    </x:row>
    <x:row r="4" ht="23" customHeight="1">
      <x:c r="A4" s="17"/>
      <x:c r="B4" s="17"/>
      <x:c r="C4" s="17"/>
      <x:c r="D4" s="17"/>
      <x:c r="E4" s="17"/>
      <x:c r="F4" s="17"/>
    </x:row>
    <x:row r="5" ht="23" customHeight="1">
      <x:c r="A5" s="6"/>
      <x:c r="B5" s="6"/>
      <x:c r="C5" s="6"/>
      <x:c r="D5" s="6"/>
      <x:c r="E5" s="6"/>
      <x:c r="F5" s="6"/>
    </x:row>
    <x:row r="6" ht="38" customHeight="1">
      <x:c r="A6" s="25" t="str">
        <x:v>PO number</x:v>
      </x:c>
      <x:c r="B6" s="25" t="str">
        <x:v>SKU</x:v>
      </x:c>
      <x:c r="C6" s="25" t="str">
        <x:v>Match key</x:v>
      </x:c>
      <x:c r="D6" s="25" t="str">
        <x:v>Invoice key count</x:v>
      </x:c>
      <x:c r="E6" s="25" t="str">
        <x:v>Coverage flag</x:v>
      </x:c>
      <x:c r="F6" s="25" t="str">
        <x:v>PO evidence</x:v>
      </x:c>
    </x:row>
    <x:row r="7" ht="31" customHeight="1">
      <x:c r="A7" s="58" t="str">
        <x:f>IF(COUNTA('PO'!A7:I7)=0,"",IF('PO'!A7="","(missing ID)",'PO'!A7))</x:f>
        <x:v>PO-1042</x:v>
      </x:c>
      <x:c r="B7" s="58" t="str">
        <x:f>IF(COUNTA('PO'!A7:I7)=0,"",'PO'!B7)</x:f>
        <x:v>AX-100</x:v>
      </x:c>
      <x:c r="C7" s="58" t="str">
        <x:f>IF(COUNTA('PO'!A7:I7)=0,"",'PO'!J7)</x:f>
        <x:v>PO-1042|AX-100|USD</x:v>
      </x:c>
      <x:c r="D7" s="58" t="n">
        <x:f>IF(COUNTA('PO'!A7:I7)=0,"",SUMPRODUCT(--('Invoice'!$K$7:$K$106=C7)))</x:f>
        <x:v>1</x:v>
      </x:c>
      <x:c r="E7" s="58" t="str">
        <x:f>IF(COUNTA('PO'!A7:I7)=0,"",IF('PO'!L7&lt;&gt;"READY",'PO'!L7,IF('PO'!M7&gt;1,"PAIRING REVIEW",IF(D7=0,"NOT ON THIS INVOICE",IF(D7&gt;1,"PAIRING REVIEW","SEE REVIEW")))))</x:f>
        <x:v>SEE REVIEW</x:v>
      </x:c>
      <x:c r="F7" s="58" t="str">
        <x:f>IF(COUNTA('PO'!A7:I7)=0,"",'PO'!I7)</x:f>
        <x:v>PO-1042.pdf p1 line 10</x:v>
      </x:c>
    </x:row>
    <x:row r="8" ht="31" customHeight="1">
      <x:c r="A8" s="58" t="str">
        <x:f>IF(COUNTA('PO'!A8:I8)=0,"",IF('PO'!A8="","(missing ID)",'PO'!A8))</x:f>
        <x:v>PO-1042</x:v>
      </x:c>
      <x:c r="B8" s="58" t="str">
        <x:f>IF(COUNTA('PO'!A8:I8)=0,"",'PO'!B8)</x:f>
        <x:v>BX-200</x:v>
      </x:c>
      <x:c r="C8" s="58" t="str">
        <x:f>IF(COUNTA('PO'!A8:I8)=0,"",'PO'!J8)</x:f>
        <x:v>PO-1042|BX-200|USD</x:v>
      </x:c>
      <x:c r="D8" s="58" t="n">
        <x:f>IF(COUNTA('PO'!A8:I8)=0,"",SUMPRODUCT(--('Invoice'!$K$7:$K$106=C8)))</x:f>
        <x:v>1</x:v>
      </x:c>
      <x:c r="E8" s="58" t="str">
        <x:f>IF(COUNTA('PO'!A8:I8)=0,"",IF('PO'!L8&lt;&gt;"READY",'PO'!L8,IF('PO'!M8&gt;1,"PAIRING REVIEW",IF(D8=0,"NOT ON THIS INVOICE",IF(D8&gt;1,"PAIRING REVIEW","SEE REVIEW")))))</x:f>
        <x:v>SEE REVIEW</x:v>
      </x:c>
      <x:c r="F8" s="58" t="str">
        <x:f>IF(COUNTA('PO'!A8:I8)=0,"",'PO'!I8)</x:f>
        <x:v>PO-1042.pdf p1 line 20</x:v>
      </x:c>
    </x:row>
    <x:row r="9" ht="31" customHeight="1">
      <x:c r="A9" s="58" t="str">
        <x:f>IF(COUNTA('PO'!A9:I9)=0,"",IF('PO'!A9="","(missing ID)",'PO'!A9))</x:f>
        <x:v>PO-1042</x:v>
      </x:c>
      <x:c r="B9" s="58" t="str">
        <x:f>IF(COUNTA('PO'!A9:I9)=0,"",'PO'!B9)</x:f>
        <x:v>CX-300</x:v>
      </x:c>
      <x:c r="C9" s="58" t="str">
        <x:f>IF(COUNTA('PO'!A9:I9)=0,"",'PO'!J9)</x:f>
        <x:v>PO-1042|CX-300|USD</x:v>
      </x:c>
      <x:c r="D9" s="58" t="n">
        <x:f>IF(COUNTA('PO'!A9:I9)=0,"",SUMPRODUCT(--('Invoice'!$K$7:$K$106=C9)))</x:f>
        <x:v>1</x:v>
      </x:c>
      <x:c r="E9" s="58" t="str">
        <x:f>IF(COUNTA('PO'!A9:I9)=0,"",IF('PO'!L9&lt;&gt;"READY",'PO'!L9,IF('PO'!M9&gt;1,"PAIRING REVIEW",IF(D9=0,"NOT ON THIS INVOICE",IF(D9&gt;1,"PAIRING REVIEW","SEE REVIEW")))))</x:f>
        <x:v>SEE REVIEW</x:v>
      </x:c>
      <x:c r="F9" s="58" t="str">
        <x:f>IF(COUNTA('PO'!A9:I9)=0,"",'PO'!I9)</x:f>
        <x:v>PO-1042.pdf p1 line 30</x:v>
      </x:c>
    </x:row>
    <x:row r="10" ht="31" customHeight="1">
      <x:c r="A10" s="58" t="str">
        <x:f>IF(COUNTA('PO'!A10:I10)=0,"",IF('PO'!A10="","(missing ID)",'PO'!A10))</x:f>
        <x:v>PO-1042</x:v>
      </x:c>
      <x:c r="B10" s="58" t="str">
        <x:f>IF(COUNTA('PO'!A10:I10)=0,"",'PO'!B10)</x:f>
        <x:v>DX-400</x:v>
      </x:c>
      <x:c r="C10" s="58" t="str">
        <x:f>IF(COUNTA('PO'!A10:I10)=0,"",'PO'!J10)</x:f>
        <x:v>PO-1042|DX-400|USD</x:v>
      </x:c>
      <x:c r="D10" s="58" t="n">
        <x:f>IF(COUNTA('PO'!A10:I10)=0,"",SUMPRODUCT(--('Invoice'!$K$7:$K$106=C10)))</x:f>
        <x:v>2</x:v>
      </x:c>
      <x:c r="E10" s="58" t="str">
        <x:f>IF(COUNTA('PO'!A10:I10)=0,"",IF('PO'!L10&lt;&gt;"READY",'PO'!L10,IF('PO'!M10&gt;1,"PAIRING REVIEW",IF(D10=0,"NOT ON THIS INVOICE",IF(D10&gt;1,"PAIRING REVIEW","SEE REVIEW")))))</x:f>
        <x:v>PAIRING REVIEW</x:v>
      </x:c>
      <x:c r="F10" s="58" t="str">
        <x:f>IF(COUNTA('PO'!A10:I10)=0,"",'PO'!I10)</x:f>
        <x:v>PO-1042.pdf p1 line 40</x:v>
      </x:c>
    </x:row>
    <x:row r="11" ht="31" customHeight="1">
      <x:c r="A11" s="58" t="str">
        <x:f>IF(COUNTA('PO'!A11:I11)=0,"",IF('PO'!A11="","(missing ID)",'PO'!A11))</x:f>
        <x:v>PO-1042</x:v>
      </x:c>
      <x:c r="B11" s="58" t="str">
        <x:f>IF(COUNTA('PO'!A11:I11)=0,"",'PO'!B11)</x:f>
        <x:v>EX-500</x:v>
      </x:c>
      <x:c r="C11" s="58" t="str">
        <x:f>IF(COUNTA('PO'!A11:I11)=0,"",'PO'!J11)</x:f>
        <x:v>PO-1042|EX-500|USD</x:v>
      </x:c>
      <x:c r="D11" s="58" t="n">
        <x:f>IF(COUNTA('PO'!A11:I11)=0,"",SUMPRODUCT(--('Invoice'!$K$7:$K$106=C11)))</x:f>
        <x:v>0</x:v>
      </x:c>
      <x:c r="E11" s="58" t="str">
        <x:f>IF(COUNTA('PO'!A11:I11)=0,"",IF('PO'!L11&lt;&gt;"READY",'PO'!L11,IF('PO'!M11&gt;1,"PAIRING REVIEW",IF(D11=0,"NOT ON THIS INVOICE",IF(D11&gt;1,"PAIRING REVIEW","SEE REVIEW")))))</x:f>
        <x:v>NOT ON THIS INVOICE</x:v>
      </x:c>
      <x:c r="F11" s="58" t="str">
        <x:f>IF(COUNTA('PO'!A11:I11)=0,"",'PO'!I11)</x:f>
        <x:v>PO-1042.pdf p1 line 50</x:v>
      </x:c>
    </x:row>
    <x:row r="12" ht="31" customHeight="1">
      <x:c r="A12" s="58" t="str">
        <x:f>IF(COUNTA('PO'!A12:I12)=0,"",IF('PO'!A12="","(missing ID)",'PO'!A12))</x:f>
        <x:v>PO-1042</x:v>
      </x:c>
      <x:c r="B12" s="58" t="str">
        <x:f>IF(COUNTA('PO'!A12:I12)=0,"",'PO'!B12)</x:f>
        <x:v>FX-600</x:v>
      </x:c>
      <x:c r="C12" s="58" t="str">
        <x:f>IF(COUNTA('PO'!A12:I12)=0,"",'PO'!J12)</x:f>
        <x:v>PO-1042|FX-600|USD</x:v>
      </x:c>
      <x:c r="D12" s="58" t="n">
        <x:f>IF(COUNTA('PO'!A12:I12)=0,"",SUMPRODUCT(--('Invoice'!$K$7:$K$106=C12)))</x:f>
        <x:v>1</x:v>
      </x:c>
      <x:c r="E12" s="58" t="str">
        <x:f>IF(COUNTA('PO'!A12:I12)=0,"",IF('PO'!L12&lt;&gt;"READY",'PO'!L12,IF('PO'!M12&gt;1,"PAIRING REVIEW",IF(D12=0,"NOT ON THIS INVOICE",IF(D12&gt;1,"PAIRING REVIEW","SEE REVIEW")))))</x:f>
        <x:v>SEE REVIEW</x:v>
      </x:c>
      <x:c r="F12" s="58" t="str">
        <x:f>IF(COUNTA('PO'!A12:I12)=0,"",'PO'!I12)</x:f>
        <x:v>PO-1042.pdf p1 line 60</x:v>
      </x:c>
    </x:row>
    <x:row r="13" ht="31" customHeight="1">
      <x:c r="A13" s="58" t="str">
        <x:f>IF(COUNTA('PO'!A13:I13)=0,"",IF('PO'!A13="","(missing ID)",'PO'!A13))</x:f>
      </x:c>
      <x:c r="B13" s="58" t="str">
        <x:f>IF(COUNTA('PO'!A13:I13)=0,"",'PO'!B13)</x:f>
      </x:c>
      <x:c r="C13" s="58" t="str">
        <x:f>IF(COUNTA('PO'!A13:I13)=0,"",'PO'!J13)</x:f>
      </x:c>
      <x:c r="D13" s="58" t="str">
        <x:f>IF(COUNTA('PO'!A13:I13)=0,"",SUMPRODUCT(--('Invoice'!$K$7:$K$106=C13)))</x:f>
      </x:c>
      <x:c r="E13" s="58" t="str">
        <x:f>IF(COUNTA('PO'!A13:I13)=0,"",IF('PO'!L13&lt;&gt;"READY",'PO'!L13,IF('PO'!M13&gt;1,"PAIRING REVIEW",IF(D13=0,"NOT ON THIS INVOICE",IF(D13&gt;1,"PAIRING REVIEW","SEE REVIEW")))))</x:f>
      </x:c>
      <x:c r="F13" s="58" t="str">
        <x:f>IF(COUNTA('PO'!A13:I13)=0,"",'PO'!I13)</x:f>
      </x:c>
    </x:row>
    <x:row r="14" ht="31" customHeight="1">
      <x:c r="A14" s="58" t="str">
        <x:f>IF(COUNTA('PO'!A14:I14)=0,"",IF('PO'!A14="","(missing ID)",'PO'!A14))</x:f>
      </x:c>
      <x:c r="B14" s="58" t="str">
        <x:f>IF(COUNTA('PO'!A14:I14)=0,"",'PO'!B14)</x:f>
      </x:c>
      <x:c r="C14" s="58" t="str">
        <x:f>IF(COUNTA('PO'!A14:I14)=0,"",'PO'!J14)</x:f>
      </x:c>
      <x:c r="D14" s="58" t="str">
        <x:f>IF(COUNTA('PO'!A14:I14)=0,"",SUMPRODUCT(--('Invoice'!$K$7:$K$106=C14)))</x:f>
      </x:c>
      <x:c r="E14" s="58" t="str">
        <x:f>IF(COUNTA('PO'!A14:I14)=0,"",IF('PO'!L14&lt;&gt;"READY",'PO'!L14,IF('PO'!M14&gt;1,"PAIRING REVIEW",IF(D14=0,"NOT ON THIS INVOICE",IF(D14&gt;1,"PAIRING REVIEW","SEE REVIEW")))))</x:f>
      </x:c>
      <x:c r="F14" s="58" t="str">
        <x:f>IF(COUNTA('PO'!A14:I14)=0,"",'PO'!I14)</x:f>
      </x:c>
    </x:row>
    <x:row r="15" ht="31" customHeight="1">
      <x:c r="A15" s="58" t="str">
        <x:f>IF(COUNTA('PO'!A15:I15)=0,"",IF('PO'!A15="","(missing ID)",'PO'!A15))</x:f>
      </x:c>
      <x:c r="B15" s="58" t="str">
        <x:f>IF(COUNTA('PO'!A15:I15)=0,"",'PO'!B15)</x:f>
      </x:c>
      <x:c r="C15" s="58" t="str">
        <x:f>IF(COUNTA('PO'!A15:I15)=0,"",'PO'!J15)</x:f>
      </x:c>
      <x:c r="D15" s="58" t="str">
        <x:f>IF(COUNTA('PO'!A15:I15)=0,"",SUMPRODUCT(--('Invoice'!$K$7:$K$106=C15)))</x:f>
      </x:c>
      <x:c r="E15" s="58" t="str">
        <x:f>IF(COUNTA('PO'!A15:I15)=0,"",IF('PO'!L15&lt;&gt;"READY",'PO'!L15,IF('PO'!M15&gt;1,"PAIRING REVIEW",IF(D15=0,"NOT ON THIS INVOICE",IF(D15&gt;1,"PAIRING REVIEW","SEE REVIEW")))))</x:f>
      </x:c>
      <x:c r="F15" s="58" t="str">
        <x:f>IF(COUNTA('PO'!A15:I15)=0,"",'PO'!I15)</x:f>
      </x:c>
    </x:row>
    <x:row r="16" ht="31" customHeight="1">
      <x:c r="A16" s="58" t="str">
        <x:f>IF(COUNTA('PO'!A16:I16)=0,"",IF('PO'!A16="","(missing ID)",'PO'!A16))</x:f>
      </x:c>
      <x:c r="B16" s="58" t="str">
        <x:f>IF(COUNTA('PO'!A16:I16)=0,"",'PO'!B16)</x:f>
      </x:c>
      <x:c r="C16" s="58" t="str">
        <x:f>IF(COUNTA('PO'!A16:I16)=0,"",'PO'!J16)</x:f>
      </x:c>
      <x:c r="D16" s="58" t="str">
        <x:f>IF(COUNTA('PO'!A16:I16)=0,"",SUMPRODUCT(--('Invoice'!$K$7:$K$106=C16)))</x:f>
      </x:c>
      <x:c r="E16" s="58" t="str">
        <x:f>IF(COUNTA('PO'!A16:I16)=0,"",IF('PO'!L16&lt;&gt;"READY",'PO'!L16,IF('PO'!M16&gt;1,"PAIRING REVIEW",IF(D16=0,"NOT ON THIS INVOICE",IF(D16&gt;1,"PAIRING REVIEW","SEE REVIEW")))))</x:f>
      </x:c>
      <x:c r="F16" s="58" t="str">
        <x:f>IF(COUNTA('PO'!A16:I16)=0,"",'PO'!I16)</x:f>
      </x:c>
    </x:row>
    <x:row r="17" ht="31" customHeight="1">
      <x:c r="A17" s="58" t="str">
        <x:f>IF(COUNTA('PO'!A17:I17)=0,"",IF('PO'!A17="","(missing ID)",'PO'!A17))</x:f>
      </x:c>
      <x:c r="B17" s="58" t="str">
        <x:f>IF(COUNTA('PO'!A17:I17)=0,"",'PO'!B17)</x:f>
      </x:c>
      <x:c r="C17" s="58" t="str">
        <x:f>IF(COUNTA('PO'!A17:I17)=0,"",'PO'!J17)</x:f>
      </x:c>
      <x:c r="D17" s="58" t="str">
        <x:f>IF(COUNTA('PO'!A17:I17)=0,"",SUMPRODUCT(--('Invoice'!$K$7:$K$106=C17)))</x:f>
      </x:c>
      <x:c r="E17" s="58" t="str">
        <x:f>IF(COUNTA('PO'!A17:I17)=0,"",IF('PO'!L17&lt;&gt;"READY",'PO'!L17,IF('PO'!M17&gt;1,"PAIRING REVIEW",IF(D17=0,"NOT ON THIS INVOICE",IF(D17&gt;1,"PAIRING REVIEW","SEE REVIEW")))))</x:f>
      </x:c>
      <x:c r="F17" s="58" t="str">
        <x:f>IF(COUNTA('PO'!A17:I17)=0,"",'PO'!I17)</x:f>
      </x:c>
    </x:row>
    <x:row r="18" ht="31" customHeight="1">
      <x:c r="A18" s="58" t="str">
        <x:f>IF(COUNTA('PO'!A18:I18)=0,"",IF('PO'!A18="","(missing ID)",'PO'!A18))</x:f>
      </x:c>
      <x:c r="B18" s="58" t="str">
        <x:f>IF(COUNTA('PO'!A18:I18)=0,"",'PO'!B18)</x:f>
      </x:c>
      <x:c r="C18" s="58" t="str">
        <x:f>IF(COUNTA('PO'!A18:I18)=0,"",'PO'!J18)</x:f>
      </x:c>
      <x:c r="D18" s="58" t="str">
        <x:f>IF(COUNTA('PO'!A18:I18)=0,"",SUMPRODUCT(--('Invoice'!$K$7:$K$106=C18)))</x:f>
      </x:c>
      <x:c r="E18" s="58" t="str">
        <x:f>IF(COUNTA('PO'!A18:I18)=0,"",IF('PO'!L18&lt;&gt;"READY",'PO'!L18,IF('PO'!M18&gt;1,"PAIRING REVIEW",IF(D18=0,"NOT ON THIS INVOICE",IF(D18&gt;1,"PAIRING REVIEW","SEE REVIEW")))))</x:f>
      </x:c>
      <x:c r="F18" s="58" t="str">
        <x:f>IF(COUNTA('PO'!A18:I18)=0,"",'PO'!I18)</x:f>
      </x:c>
    </x:row>
    <x:row r="19" ht="31" customHeight="1">
      <x:c r="A19" s="58" t="str">
        <x:f>IF(COUNTA('PO'!A19:I19)=0,"",IF('PO'!A19="","(missing ID)",'PO'!A19))</x:f>
      </x:c>
      <x:c r="B19" s="58" t="str">
        <x:f>IF(COUNTA('PO'!A19:I19)=0,"",'PO'!B19)</x:f>
      </x:c>
      <x:c r="C19" s="58" t="str">
        <x:f>IF(COUNTA('PO'!A19:I19)=0,"",'PO'!J19)</x:f>
      </x:c>
      <x:c r="D19" s="58" t="str">
        <x:f>IF(COUNTA('PO'!A19:I19)=0,"",SUMPRODUCT(--('Invoice'!$K$7:$K$106=C19)))</x:f>
      </x:c>
      <x:c r="E19" s="58" t="str">
        <x:f>IF(COUNTA('PO'!A19:I19)=0,"",IF('PO'!L19&lt;&gt;"READY",'PO'!L19,IF('PO'!M19&gt;1,"PAIRING REVIEW",IF(D19=0,"NOT ON THIS INVOICE",IF(D19&gt;1,"PAIRING REVIEW","SEE REVIEW")))))</x:f>
      </x:c>
      <x:c r="F19" s="58" t="str">
        <x:f>IF(COUNTA('PO'!A19:I19)=0,"",'PO'!I19)</x:f>
      </x:c>
    </x:row>
    <x:row r="20" ht="31" customHeight="1">
      <x:c r="A20" s="58" t="str">
        <x:f>IF(COUNTA('PO'!A20:I20)=0,"",IF('PO'!A20="","(missing ID)",'PO'!A20))</x:f>
      </x:c>
      <x:c r="B20" s="58" t="str">
        <x:f>IF(COUNTA('PO'!A20:I20)=0,"",'PO'!B20)</x:f>
      </x:c>
      <x:c r="C20" s="58" t="str">
        <x:f>IF(COUNTA('PO'!A20:I20)=0,"",'PO'!J20)</x:f>
      </x:c>
      <x:c r="D20" s="58" t="str">
        <x:f>IF(COUNTA('PO'!A20:I20)=0,"",SUMPRODUCT(--('Invoice'!$K$7:$K$106=C20)))</x:f>
      </x:c>
      <x:c r="E20" s="58" t="str">
        <x:f>IF(COUNTA('PO'!A20:I20)=0,"",IF('PO'!L20&lt;&gt;"READY",'PO'!L20,IF('PO'!M20&gt;1,"PAIRING REVIEW",IF(D20=0,"NOT ON THIS INVOICE",IF(D20&gt;1,"PAIRING REVIEW","SEE REVIEW")))))</x:f>
      </x:c>
      <x:c r="F20" s="58" t="str">
        <x:f>IF(COUNTA('PO'!A20:I20)=0,"",'PO'!I20)</x:f>
      </x:c>
    </x:row>
    <x:row r="21" ht="31" customHeight="1">
      <x:c r="A21" s="58" t="str">
        <x:f>IF(COUNTA('PO'!A21:I21)=0,"",IF('PO'!A21="","(missing ID)",'PO'!A21))</x:f>
      </x:c>
      <x:c r="B21" s="58" t="str">
        <x:f>IF(COUNTA('PO'!A21:I21)=0,"",'PO'!B21)</x:f>
      </x:c>
      <x:c r="C21" s="58" t="str">
        <x:f>IF(COUNTA('PO'!A21:I21)=0,"",'PO'!J21)</x:f>
      </x:c>
      <x:c r="D21" s="58" t="str">
        <x:f>IF(COUNTA('PO'!A21:I21)=0,"",SUMPRODUCT(--('Invoice'!$K$7:$K$106=C21)))</x:f>
      </x:c>
      <x:c r="E21" s="58" t="str">
        <x:f>IF(COUNTA('PO'!A21:I21)=0,"",IF('PO'!L21&lt;&gt;"READY",'PO'!L21,IF('PO'!M21&gt;1,"PAIRING REVIEW",IF(D21=0,"NOT ON THIS INVOICE",IF(D21&gt;1,"PAIRING REVIEW","SEE REVIEW")))))</x:f>
      </x:c>
      <x:c r="F21" s="58" t="str">
        <x:f>IF(COUNTA('PO'!A21:I21)=0,"",'PO'!I21)</x:f>
      </x:c>
    </x:row>
    <x:row r="22" ht="31" customHeight="1">
      <x:c r="A22" s="58" t="str">
        <x:f>IF(COUNTA('PO'!A22:I22)=0,"",IF('PO'!A22="","(missing ID)",'PO'!A22))</x:f>
      </x:c>
      <x:c r="B22" s="58" t="str">
        <x:f>IF(COUNTA('PO'!A22:I22)=0,"",'PO'!B22)</x:f>
      </x:c>
      <x:c r="C22" s="58" t="str">
        <x:f>IF(COUNTA('PO'!A22:I22)=0,"",'PO'!J22)</x:f>
      </x:c>
      <x:c r="D22" s="58" t="str">
        <x:f>IF(COUNTA('PO'!A22:I22)=0,"",SUMPRODUCT(--('Invoice'!$K$7:$K$106=C22)))</x:f>
      </x:c>
      <x:c r="E22" s="58" t="str">
        <x:f>IF(COUNTA('PO'!A22:I22)=0,"",IF('PO'!L22&lt;&gt;"READY",'PO'!L22,IF('PO'!M22&gt;1,"PAIRING REVIEW",IF(D22=0,"NOT ON THIS INVOICE",IF(D22&gt;1,"PAIRING REVIEW","SEE REVIEW")))))</x:f>
      </x:c>
      <x:c r="F22" s="58" t="str">
        <x:f>IF(COUNTA('PO'!A22:I22)=0,"",'PO'!I22)</x:f>
      </x:c>
    </x:row>
    <x:row r="23" ht="31" customHeight="1">
      <x:c r="A23" s="58" t="str">
        <x:f>IF(COUNTA('PO'!A23:I23)=0,"",IF('PO'!A23="","(missing ID)",'PO'!A23))</x:f>
      </x:c>
      <x:c r="B23" s="58" t="str">
        <x:f>IF(COUNTA('PO'!A23:I23)=0,"",'PO'!B23)</x:f>
      </x:c>
      <x:c r="C23" s="58" t="str">
        <x:f>IF(COUNTA('PO'!A23:I23)=0,"",'PO'!J23)</x:f>
      </x:c>
      <x:c r="D23" s="58" t="str">
        <x:f>IF(COUNTA('PO'!A23:I23)=0,"",SUMPRODUCT(--('Invoice'!$K$7:$K$106=C23)))</x:f>
      </x:c>
      <x:c r="E23" s="58" t="str">
        <x:f>IF(COUNTA('PO'!A23:I23)=0,"",IF('PO'!L23&lt;&gt;"READY",'PO'!L23,IF('PO'!M23&gt;1,"PAIRING REVIEW",IF(D23=0,"NOT ON THIS INVOICE",IF(D23&gt;1,"PAIRING REVIEW","SEE REVIEW")))))</x:f>
      </x:c>
      <x:c r="F23" s="58" t="str">
        <x:f>IF(COUNTA('PO'!A23:I23)=0,"",'PO'!I23)</x:f>
      </x:c>
    </x:row>
    <x:row r="24" ht="31" customHeight="1">
      <x:c r="A24" s="58" t="str">
        <x:f>IF(COUNTA('PO'!A24:I24)=0,"",IF('PO'!A24="","(missing ID)",'PO'!A24))</x:f>
      </x:c>
      <x:c r="B24" s="58" t="str">
        <x:f>IF(COUNTA('PO'!A24:I24)=0,"",'PO'!B24)</x:f>
      </x:c>
      <x:c r="C24" s="58" t="str">
        <x:f>IF(COUNTA('PO'!A24:I24)=0,"",'PO'!J24)</x:f>
      </x:c>
      <x:c r="D24" s="58" t="str">
        <x:f>IF(COUNTA('PO'!A24:I24)=0,"",SUMPRODUCT(--('Invoice'!$K$7:$K$106=C24)))</x:f>
      </x:c>
      <x:c r="E24" s="58" t="str">
        <x:f>IF(COUNTA('PO'!A24:I24)=0,"",IF('PO'!L24&lt;&gt;"READY",'PO'!L24,IF('PO'!M24&gt;1,"PAIRING REVIEW",IF(D24=0,"NOT ON THIS INVOICE",IF(D24&gt;1,"PAIRING REVIEW","SEE REVIEW")))))</x:f>
      </x:c>
      <x:c r="F24" s="58" t="str">
        <x:f>IF(COUNTA('PO'!A24:I24)=0,"",'PO'!I24)</x:f>
      </x:c>
    </x:row>
    <x:row r="25" ht="31" customHeight="1">
      <x:c r="A25" s="58" t="str">
        <x:f>IF(COUNTA('PO'!A25:I25)=0,"",IF('PO'!A25="","(missing ID)",'PO'!A25))</x:f>
      </x:c>
      <x:c r="B25" s="58" t="str">
        <x:f>IF(COUNTA('PO'!A25:I25)=0,"",'PO'!B25)</x:f>
      </x:c>
      <x:c r="C25" s="58" t="str">
        <x:f>IF(COUNTA('PO'!A25:I25)=0,"",'PO'!J25)</x:f>
      </x:c>
      <x:c r="D25" s="58" t="str">
        <x:f>IF(COUNTA('PO'!A25:I25)=0,"",SUMPRODUCT(--('Invoice'!$K$7:$K$106=C25)))</x:f>
      </x:c>
      <x:c r="E25" s="58" t="str">
        <x:f>IF(COUNTA('PO'!A25:I25)=0,"",IF('PO'!L25&lt;&gt;"READY",'PO'!L25,IF('PO'!M25&gt;1,"PAIRING REVIEW",IF(D25=0,"NOT ON THIS INVOICE",IF(D25&gt;1,"PAIRING REVIEW","SEE REVIEW")))))</x:f>
      </x:c>
      <x:c r="F25" s="58" t="str">
        <x:f>IF(COUNTA('PO'!A25:I25)=0,"",'PO'!I25)</x:f>
      </x:c>
    </x:row>
    <x:row r="26" ht="31" customHeight="1">
      <x:c r="A26" s="58" t="str">
        <x:f>IF(COUNTA('PO'!A26:I26)=0,"",IF('PO'!A26="","(missing ID)",'PO'!A26))</x:f>
      </x:c>
      <x:c r="B26" s="58" t="str">
        <x:f>IF(COUNTA('PO'!A26:I26)=0,"",'PO'!B26)</x:f>
      </x:c>
      <x:c r="C26" s="58" t="str">
        <x:f>IF(COUNTA('PO'!A26:I26)=0,"",'PO'!J26)</x:f>
      </x:c>
      <x:c r="D26" s="58" t="str">
        <x:f>IF(COUNTA('PO'!A26:I26)=0,"",SUMPRODUCT(--('Invoice'!$K$7:$K$106=C26)))</x:f>
      </x:c>
      <x:c r="E26" s="58" t="str">
        <x:f>IF(COUNTA('PO'!A26:I26)=0,"",IF('PO'!L26&lt;&gt;"READY",'PO'!L26,IF('PO'!M26&gt;1,"PAIRING REVIEW",IF(D26=0,"NOT ON THIS INVOICE",IF(D26&gt;1,"PAIRING REVIEW","SEE REVIEW")))))</x:f>
      </x:c>
      <x:c r="F26" s="58" t="str">
        <x:f>IF(COUNTA('PO'!A26:I26)=0,"",'PO'!I26)</x:f>
      </x:c>
    </x:row>
    <x:row r="27" ht="31" customHeight="1">
      <x:c r="A27" s="58" t="str">
        <x:f>IF(COUNTA('PO'!A27:I27)=0,"",IF('PO'!A27="","(missing ID)",'PO'!A27))</x:f>
      </x:c>
      <x:c r="B27" s="58" t="str">
        <x:f>IF(COUNTA('PO'!A27:I27)=0,"",'PO'!B27)</x:f>
      </x:c>
      <x:c r="C27" s="58" t="str">
        <x:f>IF(COUNTA('PO'!A27:I27)=0,"",'PO'!J27)</x:f>
      </x:c>
      <x:c r="D27" s="58" t="str">
        <x:f>IF(COUNTA('PO'!A27:I27)=0,"",SUMPRODUCT(--('Invoice'!$K$7:$K$106=C27)))</x:f>
      </x:c>
      <x:c r="E27" s="58" t="str">
        <x:f>IF(COUNTA('PO'!A27:I27)=0,"",IF('PO'!L27&lt;&gt;"READY",'PO'!L27,IF('PO'!M27&gt;1,"PAIRING REVIEW",IF(D27=0,"NOT ON THIS INVOICE",IF(D27&gt;1,"PAIRING REVIEW","SEE REVIEW")))))</x:f>
      </x:c>
      <x:c r="F27" s="58" t="str">
        <x:f>IF(COUNTA('PO'!A27:I27)=0,"",'PO'!I27)</x:f>
      </x:c>
    </x:row>
    <x:row r="28" ht="31" customHeight="1">
      <x:c r="A28" s="58" t="str">
        <x:f>IF(COUNTA('PO'!A28:I28)=0,"",IF('PO'!A28="","(missing ID)",'PO'!A28))</x:f>
      </x:c>
      <x:c r="B28" s="58" t="str">
        <x:f>IF(COUNTA('PO'!A28:I28)=0,"",'PO'!B28)</x:f>
      </x:c>
      <x:c r="C28" s="58" t="str">
        <x:f>IF(COUNTA('PO'!A28:I28)=0,"",'PO'!J28)</x:f>
      </x:c>
      <x:c r="D28" s="58" t="str">
        <x:f>IF(COUNTA('PO'!A28:I28)=0,"",SUMPRODUCT(--('Invoice'!$K$7:$K$106=C28)))</x:f>
      </x:c>
      <x:c r="E28" s="58" t="str">
        <x:f>IF(COUNTA('PO'!A28:I28)=0,"",IF('PO'!L28&lt;&gt;"READY",'PO'!L28,IF('PO'!M28&gt;1,"PAIRING REVIEW",IF(D28=0,"NOT ON THIS INVOICE",IF(D28&gt;1,"PAIRING REVIEW","SEE REVIEW")))))</x:f>
      </x:c>
      <x:c r="F28" s="58" t="str">
        <x:f>IF(COUNTA('PO'!A28:I28)=0,"",'PO'!I28)</x:f>
      </x:c>
    </x:row>
    <x:row r="29" ht="31" customHeight="1">
      <x:c r="A29" s="58" t="str">
        <x:f>IF(COUNTA('PO'!A29:I29)=0,"",IF('PO'!A29="","(missing ID)",'PO'!A29))</x:f>
      </x:c>
      <x:c r="B29" s="58" t="str">
        <x:f>IF(COUNTA('PO'!A29:I29)=0,"",'PO'!B29)</x:f>
      </x:c>
      <x:c r="C29" s="58" t="str">
        <x:f>IF(COUNTA('PO'!A29:I29)=0,"",'PO'!J29)</x:f>
      </x:c>
      <x:c r="D29" s="58" t="str">
        <x:f>IF(COUNTA('PO'!A29:I29)=0,"",SUMPRODUCT(--('Invoice'!$K$7:$K$106=C29)))</x:f>
      </x:c>
      <x:c r="E29" s="58" t="str">
        <x:f>IF(COUNTA('PO'!A29:I29)=0,"",IF('PO'!L29&lt;&gt;"READY",'PO'!L29,IF('PO'!M29&gt;1,"PAIRING REVIEW",IF(D29=0,"NOT ON THIS INVOICE",IF(D29&gt;1,"PAIRING REVIEW","SEE REVIEW")))))</x:f>
      </x:c>
      <x:c r="F29" s="58" t="str">
        <x:f>IF(COUNTA('PO'!A29:I29)=0,"",'PO'!I29)</x:f>
      </x:c>
    </x:row>
    <x:row r="30" ht="31" customHeight="1">
      <x:c r="A30" s="58" t="str">
        <x:f>IF(COUNTA('PO'!A30:I30)=0,"",IF('PO'!A30="","(missing ID)",'PO'!A30))</x:f>
      </x:c>
      <x:c r="B30" s="58" t="str">
        <x:f>IF(COUNTA('PO'!A30:I30)=0,"",'PO'!B30)</x:f>
      </x:c>
      <x:c r="C30" s="58" t="str">
        <x:f>IF(COUNTA('PO'!A30:I30)=0,"",'PO'!J30)</x:f>
      </x:c>
      <x:c r="D30" s="58" t="str">
        <x:f>IF(COUNTA('PO'!A30:I30)=0,"",SUMPRODUCT(--('Invoice'!$K$7:$K$106=C30)))</x:f>
      </x:c>
      <x:c r="E30" s="58" t="str">
        <x:f>IF(COUNTA('PO'!A30:I30)=0,"",IF('PO'!L30&lt;&gt;"READY",'PO'!L30,IF('PO'!M30&gt;1,"PAIRING REVIEW",IF(D30=0,"NOT ON THIS INVOICE",IF(D30&gt;1,"PAIRING REVIEW","SEE REVIEW")))))</x:f>
      </x:c>
      <x:c r="F30" s="58" t="str">
        <x:f>IF(COUNTA('PO'!A30:I30)=0,"",'PO'!I30)</x:f>
      </x:c>
    </x:row>
    <x:row r="31" ht="31" customHeight="1">
      <x:c r="A31" s="58" t="str">
        <x:f>IF(COUNTA('PO'!A31:I31)=0,"",IF('PO'!A31="","(missing ID)",'PO'!A31))</x:f>
      </x:c>
      <x:c r="B31" s="58" t="str">
        <x:f>IF(COUNTA('PO'!A31:I31)=0,"",'PO'!B31)</x:f>
      </x:c>
      <x:c r="C31" s="58" t="str">
        <x:f>IF(COUNTA('PO'!A31:I31)=0,"",'PO'!J31)</x:f>
      </x:c>
      <x:c r="D31" s="58" t="str">
        <x:f>IF(COUNTA('PO'!A31:I31)=0,"",SUMPRODUCT(--('Invoice'!$K$7:$K$106=C31)))</x:f>
      </x:c>
      <x:c r="E31" s="58" t="str">
        <x:f>IF(COUNTA('PO'!A31:I31)=0,"",IF('PO'!L31&lt;&gt;"READY",'PO'!L31,IF('PO'!M31&gt;1,"PAIRING REVIEW",IF(D31=0,"NOT ON THIS INVOICE",IF(D31&gt;1,"PAIRING REVIEW","SEE REVIEW")))))</x:f>
      </x:c>
      <x:c r="F31" s="58" t="str">
        <x:f>IF(COUNTA('PO'!A31:I31)=0,"",'PO'!I31)</x:f>
      </x:c>
    </x:row>
    <x:row r="32" ht="31" customHeight="1">
      <x:c r="A32" s="58" t="str">
        <x:f>IF(COUNTA('PO'!A32:I32)=0,"",IF('PO'!A32="","(missing ID)",'PO'!A32))</x:f>
      </x:c>
      <x:c r="B32" s="58" t="str">
        <x:f>IF(COUNTA('PO'!A32:I32)=0,"",'PO'!B32)</x:f>
      </x:c>
      <x:c r="C32" s="58" t="str">
        <x:f>IF(COUNTA('PO'!A32:I32)=0,"",'PO'!J32)</x:f>
      </x:c>
      <x:c r="D32" s="58" t="str">
        <x:f>IF(COUNTA('PO'!A32:I32)=0,"",SUMPRODUCT(--('Invoice'!$K$7:$K$106=C32)))</x:f>
      </x:c>
      <x:c r="E32" s="58" t="str">
        <x:f>IF(COUNTA('PO'!A32:I32)=0,"",IF('PO'!L32&lt;&gt;"READY",'PO'!L32,IF('PO'!M32&gt;1,"PAIRING REVIEW",IF(D32=0,"NOT ON THIS INVOICE",IF(D32&gt;1,"PAIRING REVIEW","SEE REVIEW")))))</x:f>
      </x:c>
      <x:c r="F32" s="58" t="str">
        <x:f>IF(COUNTA('PO'!A32:I32)=0,"",'PO'!I32)</x:f>
      </x:c>
    </x:row>
    <x:row r="33" ht="31" customHeight="1">
      <x:c r="A33" s="58" t="str">
        <x:f>IF(COUNTA('PO'!A33:I33)=0,"",IF('PO'!A33="","(missing ID)",'PO'!A33))</x:f>
      </x:c>
      <x:c r="B33" s="58" t="str">
        <x:f>IF(COUNTA('PO'!A33:I33)=0,"",'PO'!B33)</x:f>
      </x:c>
      <x:c r="C33" s="58" t="str">
        <x:f>IF(COUNTA('PO'!A33:I33)=0,"",'PO'!J33)</x:f>
      </x:c>
      <x:c r="D33" s="58" t="str">
        <x:f>IF(COUNTA('PO'!A33:I33)=0,"",SUMPRODUCT(--('Invoice'!$K$7:$K$106=C33)))</x:f>
      </x:c>
      <x:c r="E33" s="58" t="str">
        <x:f>IF(COUNTA('PO'!A33:I33)=0,"",IF('PO'!L33&lt;&gt;"READY",'PO'!L33,IF('PO'!M33&gt;1,"PAIRING REVIEW",IF(D33=0,"NOT ON THIS INVOICE",IF(D33&gt;1,"PAIRING REVIEW","SEE REVIEW")))))</x:f>
      </x:c>
      <x:c r="F33" s="58" t="str">
        <x:f>IF(COUNTA('PO'!A33:I33)=0,"",'PO'!I33)</x:f>
      </x:c>
    </x:row>
    <x:row r="34" ht="31" customHeight="1">
      <x:c r="A34" s="58" t="str">
        <x:f>IF(COUNTA('PO'!A34:I34)=0,"",IF('PO'!A34="","(missing ID)",'PO'!A34))</x:f>
      </x:c>
      <x:c r="B34" s="58" t="str">
        <x:f>IF(COUNTA('PO'!A34:I34)=0,"",'PO'!B34)</x:f>
      </x:c>
      <x:c r="C34" s="58" t="str">
        <x:f>IF(COUNTA('PO'!A34:I34)=0,"",'PO'!J34)</x:f>
      </x:c>
      <x:c r="D34" s="58" t="str">
        <x:f>IF(COUNTA('PO'!A34:I34)=0,"",SUMPRODUCT(--('Invoice'!$K$7:$K$106=C34)))</x:f>
      </x:c>
      <x:c r="E34" s="58" t="str">
        <x:f>IF(COUNTA('PO'!A34:I34)=0,"",IF('PO'!L34&lt;&gt;"READY",'PO'!L34,IF('PO'!M34&gt;1,"PAIRING REVIEW",IF(D34=0,"NOT ON THIS INVOICE",IF(D34&gt;1,"PAIRING REVIEW","SEE REVIEW")))))</x:f>
      </x:c>
      <x:c r="F34" s="58" t="str">
        <x:f>IF(COUNTA('PO'!A34:I34)=0,"",'PO'!I34)</x:f>
      </x:c>
    </x:row>
    <x:row r="35" ht="31" customHeight="1">
      <x:c r="A35" s="58" t="str">
        <x:f>IF(COUNTA('PO'!A35:I35)=0,"",IF('PO'!A35="","(missing ID)",'PO'!A35))</x:f>
      </x:c>
      <x:c r="B35" s="58" t="str">
        <x:f>IF(COUNTA('PO'!A35:I35)=0,"",'PO'!B35)</x:f>
      </x:c>
      <x:c r="C35" s="58" t="str">
        <x:f>IF(COUNTA('PO'!A35:I35)=0,"",'PO'!J35)</x:f>
      </x:c>
      <x:c r="D35" s="58" t="str">
        <x:f>IF(COUNTA('PO'!A35:I35)=0,"",SUMPRODUCT(--('Invoice'!$K$7:$K$106=C35)))</x:f>
      </x:c>
      <x:c r="E35" s="58" t="str">
        <x:f>IF(COUNTA('PO'!A35:I35)=0,"",IF('PO'!L35&lt;&gt;"READY",'PO'!L35,IF('PO'!M35&gt;1,"PAIRING REVIEW",IF(D35=0,"NOT ON THIS INVOICE",IF(D35&gt;1,"PAIRING REVIEW","SEE REVIEW")))))</x:f>
      </x:c>
      <x:c r="F35" s="58" t="str">
        <x:f>IF(COUNTA('PO'!A35:I35)=0,"",'PO'!I35)</x:f>
      </x:c>
    </x:row>
    <x:row r="36" ht="31" customHeight="1">
      <x:c r="A36" s="58" t="str">
        <x:f>IF(COUNTA('PO'!A36:I36)=0,"",IF('PO'!A36="","(missing ID)",'PO'!A36))</x:f>
      </x:c>
      <x:c r="B36" s="58" t="str">
        <x:f>IF(COUNTA('PO'!A36:I36)=0,"",'PO'!B36)</x:f>
      </x:c>
      <x:c r="C36" s="58" t="str">
        <x:f>IF(COUNTA('PO'!A36:I36)=0,"",'PO'!J36)</x:f>
      </x:c>
      <x:c r="D36" s="58" t="str">
        <x:f>IF(COUNTA('PO'!A36:I36)=0,"",SUMPRODUCT(--('Invoice'!$K$7:$K$106=C36)))</x:f>
      </x:c>
      <x:c r="E36" s="58" t="str">
        <x:f>IF(COUNTA('PO'!A36:I36)=0,"",IF('PO'!L36&lt;&gt;"READY",'PO'!L36,IF('PO'!M36&gt;1,"PAIRING REVIEW",IF(D36=0,"NOT ON THIS INVOICE",IF(D36&gt;1,"PAIRING REVIEW","SEE REVIEW")))))</x:f>
      </x:c>
      <x:c r="F36" s="58" t="str">
        <x:f>IF(COUNTA('PO'!A36:I36)=0,"",'PO'!I36)</x:f>
      </x:c>
    </x:row>
    <x:row r="37" ht="31" customHeight="1">
      <x:c r="A37" s="58" t="str">
        <x:f>IF(COUNTA('PO'!A37:I37)=0,"",IF('PO'!A37="","(missing ID)",'PO'!A37))</x:f>
      </x:c>
      <x:c r="B37" s="58" t="str">
        <x:f>IF(COUNTA('PO'!A37:I37)=0,"",'PO'!B37)</x:f>
      </x:c>
      <x:c r="C37" s="58" t="str">
        <x:f>IF(COUNTA('PO'!A37:I37)=0,"",'PO'!J37)</x:f>
      </x:c>
      <x:c r="D37" s="58" t="str">
        <x:f>IF(COUNTA('PO'!A37:I37)=0,"",SUMPRODUCT(--('Invoice'!$K$7:$K$106=C37)))</x:f>
      </x:c>
      <x:c r="E37" s="58" t="str">
        <x:f>IF(COUNTA('PO'!A37:I37)=0,"",IF('PO'!L37&lt;&gt;"READY",'PO'!L37,IF('PO'!M37&gt;1,"PAIRING REVIEW",IF(D37=0,"NOT ON THIS INVOICE",IF(D37&gt;1,"PAIRING REVIEW","SEE REVIEW")))))</x:f>
      </x:c>
      <x:c r="F37" s="58" t="str">
        <x:f>IF(COUNTA('PO'!A37:I37)=0,"",'PO'!I37)</x:f>
      </x:c>
    </x:row>
    <x:row r="38" ht="31" customHeight="1">
      <x:c r="A38" s="58" t="str">
        <x:f>IF(COUNTA('PO'!A38:I38)=0,"",IF('PO'!A38="","(missing ID)",'PO'!A38))</x:f>
      </x:c>
      <x:c r="B38" s="58" t="str">
        <x:f>IF(COUNTA('PO'!A38:I38)=0,"",'PO'!B38)</x:f>
      </x:c>
      <x:c r="C38" s="58" t="str">
        <x:f>IF(COUNTA('PO'!A38:I38)=0,"",'PO'!J38)</x:f>
      </x:c>
      <x:c r="D38" s="58" t="str">
        <x:f>IF(COUNTA('PO'!A38:I38)=0,"",SUMPRODUCT(--('Invoice'!$K$7:$K$106=C38)))</x:f>
      </x:c>
      <x:c r="E38" s="58" t="str">
        <x:f>IF(COUNTA('PO'!A38:I38)=0,"",IF('PO'!L38&lt;&gt;"READY",'PO'!L38,IF('PO'!M38&gt;1,"PAIRING REVIEW",IF(D38=0,"NOT ON THIS INVOICE",IF(D38&gt;1,"PAIRING REVIEW","SEE REVIEW")))))</x:f>
      </x:c>
      <x:c r="F38" s="58" t="str">
        <x:f>IF(COUNTA('PO'!A38:I38)=0,"",'PO'!I38)</x:f>
      </x:c>
    </x:row>
    <x:row r="39" ht="31" customHeight="1">
      <x:c r="A39" s="58" t="str">
        <x:f>IF(COUNTA('PO'!A39:I39)=0,"",IF('PO'!A39="","(missing ID)",'PO'!A39))</x:f>
      </x:c>
      <x:c r="B39" s="58" t="str">
        <x:f>IF(COUNTA('PO'!A39:I39)=0,"",'PO'!B39)</x:f>
      </x:c>
      <x:c r="C39" s="58" t="str">
        <x:f>IF(COUNTA('PO'!A39:I39)=0,"",'PO'!J39)</x:f>
      </x:c>
      <x:c r="D39" s="58" t="str">
        <x:f>IF(COUNTA('PO'!A39:I39)=0,"",SUMPRODUCT(--('Invoice'!$K$7:$K$106=C39)))</x:f>
      </x:c>
      <x:c r="E39" s="58" t="str">
        <x:f>IF(COUNTA('PO'!A39:I39)=0,"",IF('PO'!L39&lt;&gt;"READY",'PO'!L39,IF('PO'!M39&gt;1,"PAIRING REVIEW",IF(D39=0,"NOT ON THIS INVOICE",IF(D39&gt;1,"PAIRING REVIEW","SEE REVIEW")))))</x:f>
      </x:c>
      <x:c r="F39" s="58" t="str">
        <x:f>IF(COUNTA('PO'!A39:I39)=0,"",'PO'!I39)</x:f>
      </x:c>
    </x:row>
    <x:row r="40" ht="31" customHeight="1">
      <x:c r="A40" s="58" t="str">
        <x:f>IF(COUNTA('PO'!A40:I40)=0,"",IF('PO'!A40="","(missing ID)",'PO'!A40))</x:f>
      </x:c>
      <x:c r="B40" s="58" t="str">
        <x:f>IF(COUNTA('PO'!A40:I40)=0,"",'PO'!B40)</x:f>
      </x:c>
      <x:c r="C40" s="58" t="str">
        <x:f>IF(COUNTA('PO'!A40:I40)=0,"",'PO'!J40)</x:f>
      </x:c>
      <x:c r="D40" s="58" t="str">
        <x:f>IF(COUNTA('PO'!A40:I40)=0,"",SUMPRODUCT(--('Invoice'!$K$7:$K$106=C40)))</x:f>
      </x:c>
      <x:c r="E40" s="58" t="str">
        <x:f>IF(COUNTA('PO'!A40:I40)=0,"",IF('PO'!L40&lt;&gt;"READY",'PO'!L40,IF('PO'!M40&gt;1,"PAIRING REVIEW",IF(D40=0,"NOT ON THIS INVOICE",IF(D40&gt;1,"PAIRING REVIEW","SEE REVIEW")))))</x:f>
      </x:c>
      <x:c r="F40" s="58" t="str">
        <x:f>IF(COUNTA('PO'!A40:I40)=0,"",'PO'!I40)</x:f>
      </x:c>
    </x:row>
    <x:row r="41" ht="31" customHeight="1">
      <x:c r="A41" s="58" t="str">
        <x:f>IF(COUNTA('PO'!A41:I41)=0,"",IF('PO'!A41="","(missing ID)",'PO'!A41))</x:f>
      </x:c>
      <x:c r="B41" s="58" t="str">
        <x:f>IF(COUNTA('PO'!A41:I41)=0,"",'PO'!B41)</x:f>
      </x:c>
      <x:c r="C41" s="58" t="str">
        <x:f>IF(COUNTA('PO'!A41:I41)=0,"",'PO'!J41)</x:f>
      </x:c>
      <x:c r="D41" s="58" t="str">
        <x:f>IF(COUNTA('PO'!A41:I41)=0,"",SUMPRODUCT(--('Invoice'!$K$7:$K$106=C41)))</x:f>
      </x:c>
      <x:c r="E41" s="58" t="str">
        <x:f>IF(COUNTA('PO'!A41:I41)=0,"",IF('PO'!L41&lt;&gt;"READY",'PO'!L41,IF('PO'!M41&gt;1,"PAIRING REVIEW",IF(D41=0,"NOT ON THIS INVOICE",IF(D41&gt;1,"PAIRING REVIEW","SEE REVIEW")))))</x:f>
      </x:c>
      <x:c r="F41" s="58" t="str">
        <x:f>IF(COUNTA('PO'!A41:I41)=0,"",'PO'!I41)</x:f>
      </x:c>
    </x:row>
    <x:row r="42" ht="31" customHeight="1">
      <x:c r="A42" s="58" t="str">
        <x:f>IF(COUNTA('PO'!A42:I42)=0,"",IF('PO'!A42="","(missing ID)",'PO'!A42))</x:f>
      </x:c>
      <x:c r="B42" s="58" t="str">
        <x:f>IF(COUNTA('PO'!A42:I42)=0,"",'PO'!B42)</x:f>
      </x:c>
      <x:c r="C42" s="58" t="str">
        <x:f>IF(COUNTA('PO'!A42:I42)=0,"",'PO'!J42)</x:f>
      </x:c>
      <x:c r="D42" s="58" t="str">
        <x:f>IF(COUNTA('PO'!A42:I42)=0,"",SUMPRODUCT(--('Invoice'!$K$7:$K$106=C42)))</x:f>
      </x:c>
      <x:c r="E42" s="58" t="str">
        <x:f>IF(COUNTA('PO'!A42:I42)=0,"",IF('PO'!L42&lt;&gt;"READY",'PO'!L42,IF('PO'!M42&gt;1,"PAIRING REVIEW",IF(D42=0,"NOT ON THIS INVOICE",IF(D42&gt;1,"PAIRING REVIEW","SEE REVIEW")))))</x:f>
      </x:c>
      <x:c r="F42" s="58" t="str">
        <x:f>IF(COUNTA('PO'!A42:I42)=0,"",'PO'!I42)</x:f>
      </x:c>
    </x:row>
    <x:row r="43" ht="31" customHeight="1">
      <x:c r="A43" s="58" t="str">
        <x:f>IF(COUNTA('PO'!A43:I43)=0,"",IF('PO'!A43="","(missing ID)",'PO'!A43))</x:f>
      </x:c>
      <x:c r="B43" s="58" t="str">
        <x:f>IF(COUNTA('PO'!A43:I43)=0,"",'PO'!B43)</x:f>
      </x:c>
      <x:c r="C43" s="58" t="str">
        <x:f>IF(COUNTA('PO'!A43:I43)=0,"",'PO'!J43)</x:f>
      </x:c>
      <x:c r="D43" s="58" t="str">
        <x:f>IF(COUNTA('PO'!A43:I43)=0,"",SUMPRODUCT(--('Invoice'!$K$7:$K$106=C43)))</x:f>
      </x:c>
      <x:c r="E43" s="58" t="str">
        <x:f>IF(COUNTA('PO'!A43:I43)=0,"",IF('PO'!L43&lt;&gt;"READY",'PO'!L43,IF('PO'!M43&gt;1,"PAIRING REVIEW",IF(D43=0,"NOT ON THIS INVOICE",IF(D43&gt;1,"PAIRING REVIEW","SEE REVIEW")))))</x:f>
      </x:c>
      <x:c r="F43" s="58" t="str">
        <x:f>IF(COUNTA('PO'!A43:I43)=0,"",'PO'!I43)</x:f>
      </x:c>
    </x:row>
    <x:row r="44" ht="31" customHeight="1">
      <x:c r="A44" s="58" t="str">
        <x:f>IF(COUNTA('PO'!A44:I44)=0,"",IF('PO'!A44="","(missing ID)",'PO'!A44))</x:f>
      </x:c>
      <x:c r="B44" s="58" t="str">
        <x:f>IF(COUNTA('PO'!A44:I44)=0,"",'PO'!B44)</x:f>
      </x:c>
      <x:c r="C44" s="58" t="str">
        <x:f>IF(COUNTA('PO'!A44:I44)=0,"",'PO'!J44)</x:f>
      </x:c>
      <x:c r="D44" s="58" t="str">
        <x:f>IF(COUNTA('PO'!A44:I44)=0,"",SUMPRODUCT(--('Invoice'!$K$7:$K$106=C44)))</x:f>
      </x:c>
      <x:c r="E44" s="58" t="str">
        <x:f>IF(COUNTA('PO'!A44:I44)=0,"",IF('PO'!L44&lt;&gt;"READY",'PO'!L44,IF('PO'!M44&gt;1,"PAIRING REVIEW",IF(D44=0,"NOT ON THIS INVOICE",IF(D44&gt;1,"PAIRING REVIEW","SEE REVIEW")))))</x:f>
      </x:c>
      <x:c r="F44" s="58" t="str">
        <x:f>IF(COUNTA('PO'!A44:I44)=0,"",'PO'!I44)</x:f>
      </x:c>
    </x:row>
    <x:row r="45" ht="31" customHeight="1">
      <x:c r="A45" s="58" t="str">
        <x:f>IF(COUNTA('PO'!A45:I45)=0,"",IF('PO'!A45="","(missing ID)",'PO'!A45))</x:f>
      </x:c>
      <x:c r="B45" s="58" t="str">
        <x:f>IF(COUNTA('PO'!A45:I45)=0,"",'PO'!B45)</x:f>
      </x:c>
      <x:c r="C45" s="58" t="str">
        <x:f>IF(COUNTA('PO'!A45:I45)=0,"",'PO'!J45)</x:f>
      </x:c>
      <x:c r="D45" s="58" t="str">
        <x:f>IF(COUNTA('PO'!A45:I45)=0,"",SUMPRODUCT(--('Invoice'!$K$7:$K$106=C45)))</x:f>
      </x:c>
      <x:c r="E45" s="58" t="str">
        <x:f>IF(COUNTA('PO'!A45:I45)=0,"",IF('PO'!L45&lt;&gt;"READY",'PO'!L45,IF('PO'!M45&gt;1,"PAIRING REVIEW",IF(D45=0,"NOT ON THIS INVOICE",IF(D45&gt;1,"PAIRING REVIEW","SEE REVIEW")))))</x:f>
      </x:c>
      <x:c r="F45" s="58" t="str">
        <x:f>IF(COUNTA('PO'!A45:I45)=0,"",'PO'!I45)</x:f>
      </x:c>
    </x:row>
    <x:row r="46" ht="31" customHeight="1">
      <x:c r="A46" s="58" t="str">
        <x:f>IF(COUNTA('PO'!A46:I46)=0,"",IF('PO'!A46="","(missing ID)",'PO'!A46))</x:f>
      </x:c>
      <x:c r="B46" s="58" t="str">
        <x:f>IF(COUNTA('PO'!A46:I46)=0,"",'PO'!B46)</x:f>
      </x:c>
      <x:c r="C46" s="58" t="str">
        <x:f>IF(COUNTA('PO'!A46:I46)=0,"",'PO'!J46)</x:f>
      </x:c>
      <x:c r="D46" s="58" t="str">
        <x:f>IF(COUNTA('PO'!A46:I46)=0,"",SUMPRODUCT(--('Invoice'!$K$7:$K$106=C46)))</x:f>
      </x:c>
      <x:c r="E46" s="58" t="str">
        <x:f>IF(COUNTA('PO'!A46:I46)=0,"",IF('PO'!L46&lt;&gt;"READY",'PO'!L46,IF('PO'!M46&gt;1,"PAIRING REVIEW",IF(D46=0,"NOT ON THIS INVOICE",IF(D46&gt;1,"PAIRING REVIEW","SEE REVIEW")))))</x:f>
      </x:c>
      <x:c r="F46" s="58" t="str">
        <x:f>IF(COUNTA('PO'!A46:I46)=0,"",'PO'!I46)</x:f>
      </x:c>
    </x:row>
    <x:row r="47" ht="31" customHeight="1">
      <x:c r="A47" s="58" t="str">
        <x:f>IF(COUNTA('PO'!A47:I47)=0,"",IF('PO'!A47="","(missing ID)",'PO'!A47))</x:f>
      </x:c>
      <x:c r="B47" s="58" t="str">
        <x:f>IF(COUNTA('PO'!A47:I47)=0,"",'PO'!B47)</x:f>
      </x:c>
      <x:c r="C47" s="58" t="str">
        <x:f>IF(COUNTA('PO'!A47:I47)=0,"",'PO'!J47)</x:f>
      </x:c>
      <x:c r="D47" s="58" t="str">
        <x:f>IF(COUNTA('PO'!A47:I47)=0,"",SUMPRODUCT(--('Invoice'!$K$7:$K$106=C47)))</x:f>
      </x:c>
      <x:c r="E47" s="58" t="str">
        <x:f>IF(COUNTA('PO'!A47:I47)=0,"",IF('PO'!L47&lt;&gt;"READY",'PO'!L47,IF('PO'!M47&gt;1,"PAIRING REVIEW",IF(D47=0,"NOT ON THIS INVOICE",IF(D47&gt;1,"PAIRING REVIEW","SEE REVIEW")))))</x:f>
      </x:c>
      <x:c r="F47" s="58" t="str">
        <x:f>IF(COUNTA('PO'!A47:I47)=0,"",'PO'!I47)</x:f>
      </x:c>
    </x:row>
    <x:row r="48" ht="31" customHeight="1">
      <x:c r="A48" s="58" t="str">
        <x:f>IF(COUNTA('PO'!A48:I48)=0,"",IF('PO'!A48="","(missing ID)",'PO'!A48))</x:f>
      </x:c>
      <x:c r="B48" s="58" t="str">
        <x:f>IF(COUNTA('PO'!A48:I48)=0,"",'PO'!B48)</x:f>
      </x:c>
      <x:c r="C48" s="58" t="str">
        <x:f>IF(COUNTA('PO'!A48:I48)=0,"",'PO'!J48)</x:f>
      </x:c>
      <x:c r="D48" s="58" t="str">
        <x:f>IF(COUNTA('PO'!A48:I48)=0,"",SUMPRODUCT(--('Invoice'!$K$7:$K$106=C48)))</x:f>
      </x:c>
      <x:c r="E48" s="58" t="str">
        <x:f>IF(COUNTA('PO'!A48:I48)=0,"",IF('PO'!L48&lt;&gt;"READY",'PO'!L48,IF('PO'!M48&gt;1,"PAIRING REVIEW",IF(D48=0,"NOT ON THIS INVOICE",IF(D48&gt;1,"PAIRING REVIEW","SEE REVIEW")))))</x:f>
      </x:c>
      <x:c r="F48" s="58" t="str">
        <x:f>IF(COUNTA('PO'!A48:I48)=0,"",'PO'!I48)</x:f>
      </x:c>
    </x:row>
    <x:row r="49" ht="31" customHeight="1">
      <x:c r="A49" s="58" t="str">
        <x:f>IF(COUNTA('PO'!A49:I49)=0,"",IF('PO'!A49="","(missing ID)",'PO'!A49))</x:f>
      </x:c>
      <x:c r="B49" s="58" t="str">
        <x:f>IF(COUNTA('PO'!A49:I49)=0,"",'PO'!B49)</x:f>
      </x:c>
      <x:c r="C49" s="58" t="str">
        <x:f>IF(COUNTA('PO'!A49:I49)=0,"",'PO'!J49)</x:f>
      </x:c>
      <x:c r="D49" s="58" t="str">
        <x:f>IF(COUNTA('PO'!A49:I49)=0,"",SUMPRODUCT(--('Invoice'!$K$7:$K$106=C49)))</x:f>
      </x:c>
      <x:c r="E49" s="58" t="str">
        <x:f>IF(COUNTA('PO'!A49:I49)=0,"",IF('PO'!L49&lt;&gt;"READY",'PO'!L49,IF('PO'!M49&gt;1,"PAIRING REVIEW",IF(D49=0,"NOT ON THIS INVOICE",IF(D49&gt;1,"PAIRING REVIEW","SEE REVIEW")))))</x:f>
      </x:c>
      <x:c r="F49" s="58" t="str">
        <x:f>IF(COUNTA('PO'!A49:I49)=0,"",'PO'!I49)</x:f>
      </x:c>
    </x:row>
    <x:row r="50" ht="31" customHeight="1">
      <x:c r="A50" s="58" t="str">
        <x:f>IF(COUNTA('PO'!A50:I50)=0,"",IF('PO'!A50="","(missing ID)",'PO'!A50))</x:f>
      </x:c>
      <x:c r="B50" s="58" t="str">
        <x:f>IF(COUNTA('PO'!A50:I50)=0,"",'PO'!B50)</x:f>
      </x:c>
      <x:c r="C50" s="58" t="str">
        <x:f>IF(COUNTA('PO'!A50:I50)=0,"",'PO'!J50)</x:f>
      </x:c>
      <x:c r="D50" s="58" t="str">
        <x:f>IF(COUNTA('PO'!A50:I50)=0,"",SUMPRODUCT(--('Invoice'!$K$7:$K$106=C50)))</x:f>
      </x:c>
      <x:c r="E50" s="58" t="str">
        <x:f>IF(COUNTA('PO'!A50:I50)=0,"",IF('PO'!L50&lt;&gt;"READY",'PO'!L50,IF('PO'!M50&gt;1,"PAIRING REVIEW",IF(D50=0,"NOT ON THIS INVOICE",IF(D50&gt;1,"PAIRING REVIEW","SEE REVIEW")))))</x:f>
      </x:c>
      <x:c r="F50" s="58" t="str">
        <x:f>IF(COUNTA('PO'!A50:I50)=0,"",'PO'!I50)</x:f>
      </x:c>
    </x:row>
    <x:row r="51" ht="31" customHeight="1">
      <x:c r="A51" s="58" t="str">
        <x:f>IF(COUNTA('PO'!A51:I51)=0,"",IF('PO'!A51="","(missing ID)",'PO'!A51))</x:f>
      </x:c>
      <x:c r="B51" s="58" t="str">
        <x:f>IF(COUNTA('PO'!A51:I51)=0,"",'PO'!B51)</x:f>
      </x:c>
      <x:c r="C51" s="58" t="str">
        <x:f>IF(COUNTA('PO'!A51:I51)=0,"",'PO'!J51)</x:f>
      </x:c>
      <x:c r="D51" s="58" t="str">
        <x:f>IF(COUNTA('PO'!A51:I51)=0,"",SUMPRODUCT(--('Invoice'!$K$7:$K$106=C51)))</x:f>
      </x:c>
      <x:c r="E51" s="58" t="str">
        <x:f>IF(COUNTA('PO'!A51:I51)=0,"",IF('PO'!L51&lt;&gt;"READY",'PO'!L51,IF('PO'!M51&gt;1,"PAIRING REVIEW",IF(D51=0,"NOT ON THIS INVOICE",IF(D51&gt;1,"PAIRING REVIEW","SEE REVIEW")))))</x:f>
      </x:c>
      <x:c r="F51" s="58" t="str">
        <x:f>IF(COUNTA('PO'!A51:I51)=0,"",'PO'!I51)</x:f>
      </x:c>
    </x:row>
    <x:row r="52" ht="31" customHeight="1">
      <x:c r="A52" s="58" t="str">
        <x:f>IF(COUNTA('PO'!A52:I52)=0,"",IF('PO'!A52="","(missing ID)",'PO'!A52))</x:f>
      </x:c>
      <x:c r="B52" s="58" t="str">
        <x:f>IF(COUNTA('PO'!A52:I52)=0,"",'PO'!B52)</x:f>
      </x:c>
      <x:c r="C52" s="58" t="str">
        <x:f>IF(COUNTA('PO'!A52:I52)=0,"",'PO'!J52)</x:f>
      </x:c>
      <x:c r="D52" s="58" t="str">
        <x:f>IF(COUNTA('PO'!A52:I52)=0,"",SUMPRODUCT(--('Invoice'!$K$7:$K$106=C52)))</x:f>
      </x:c>
      <x:c r="E52" s="58" t="str">
        <x:f>IF(COUNTA('PO'!A52:I52)=0,"",IF('PO'!L52&lt;&gt;"READY",'PO'!L52,IF('PO'!M52&gt;1,"PAIRING REVIEW",IF(D52=0,"NOT ON THIS INVOICE",IF(D52&gt;1,"PAIRING REVIEW","SEE REVIEW")))))</x:f>
      </x:c>
      <x:c r="F52" s="58" t="str">
        <x:f>IF(COUNTA('PO'!A52:I52)=0,"",'PO'!I52)</x:f>
      </x:c>
    </x:row>
    <x:row r="53" ht="31" customHeight="1">
      <x:c r="A53" s="58" t="str">
        <x:f>IF(COUNTA('PO'!A53:I53)=0,"",IF('PO'!A53="","(missing ID)",'PO'!A53))</x:f>
      </x:c>
      <x:c r="B53" s="58" t="str">
        <x:f>IF(COUNTA('PO'!A53:I53)=0,"",'PO'!B53)</x:f>
      </x:c>
      <x:c r="C53" s="58" t="str">
        <x:f>IF(COUNTA('PO'!A53:I53)=0,"",'PO'!J53)</x:f>
      </x:c>
      <x:c r="D53" s="58" t="str">
        <x:f>IF(COUNTA('PO'!A53:I53)=0,"",SUMPRODUCT(--('Invoice'!$K$7:$K$106=C53)))</x:f>
      </x:c>
      <x:c r="E53" s="58" t="str">
        <x:f>IF(COUNTA('PO'!A53:I53)=0,"",IF('PO'!L53&lt;&gt;"READY",'PO'!L53,IF('PO'!M53&gt;1,"PAIRING REVIEW",IF(D53=0,"NOT ON THIS INVOICE",IF(D53&gt;1,"PAIRING REVIEW","SEE REVIEW")))))</x:f>
      </x:c>
      <x:c r="F53" s="58" t="str">
        <x:f>IF(COUNTA('PO'!A53:I53)=0,"",'PO'!I53)</x:f>
      </x:c>
    </x:row>
    <x:row r="54" ht="31" customHeight="1">
      <x:c r="A54" s="58" t="str">
        <x:f>IF(COUNTA('PO'!A54:I54)=0,"",IF('PO'!A54="","(missing ID)",'PO'!A54))</x:f>
      </x:c>
      <x:c r="B54" s="58" t="str">
        <x:f>IF(COUNTA('PO'!A54:I54)=0,"",'PO'!B54)</x:f>
      </x:c>
      <x:c r="C54" s="58" t="str">
        <x:f>IF(COUNTA('PO'!A54:I54)=0,"",'PO'!J54)</x:f>
      </x:c>
      <x:c r="D54" s="58" t="str">
        <x:f>IF(COUNTA('PO'!A54:I54)=0,"",SUMPRODUCT(--('Invoice'!$K$7:$K$106=C54)))</x:f>
      </x:c>
      <x:c r="E54" s="58" t="str">
        <x:f>IF(COUNTA('PO'!A54:I54)=0,"",IF('PO'!L54&lt;&gt;"READY",'PO'!L54,IF('PO'!M54&gt;1,"PAIRING REVIEW",IF(D54=0,"NOT ON THIS INVOICE",IF(D54&gt;1,"PAIRING REVIEW","SEE REVIEW")))))</x:f>
      </x:c>
      <x:c r="F54" s="58" t="str">
        <x:f>IF(COUNTA('PO'!A54:I54)=0,"",'PO'!I54)</x:f>
      </x:c>
    </x:row>
    <x:row r="55" ht="31" customHeight="1">
      <x:c r="A55" s="58" t="str">
        <x:f>IF(COUNTA('PO'!A55:I55)=0,"",IF('PO'!A55="","(missing ID)",'PO'!A55))</x:f>
      </x:c>
      <x:c r="B55" s="58" t="str">
        <x:f>IF(COUNTA('PO'!A55:I55)=0,"",'PO'!B55)</x:f>
      </x:c>
      <x:c r="C55" s="58" t="str">
        <x:f>IF(COUNTA('PO'!A55:I55)=0,"",'PO'!J55)</x:f>
      </x:c>
      <x:c r="D55" s="58" t="str">
        <x:f>IF(COUNTA('PO'!A55:I55)=0,"",SUMPRODUCT(--('Invoice'!$K$7:$K$106=C55)))</x:f>
      </x:c>
      <x:c r="E55" s="58" t="str">
        <x:f>IF(COUNTA('PO'!A55:I55)=0,"",IF('PO'!L55&lt;&gt;"READY",'PO'!L55,IF('PO'!M55&gt;1,"PAIRING REVIEW",IF(D55=0,"NOT ON THIS INVOICE",IF(D55&gt;1,"PAIRING REVIEW","SEE REVIEW")))))</x:f>
      </x:c>
      <x:c r="F55" s="58" t="str">
        <x:f>IF(COUNTA('PO'!A55:I55)=0,"",'PO'!I55)</x:f>
      </x:c>
    </x:row>
    <x:row r="56" ht="31" customHeight="1">
      <x:c r="A56" s="58" t="str">
        <x:f>IF(COUNTA('PO'!A56:I56)=0,"",IF('PO'!A56="","(missing ID)",'PO'!A56))</x:f>
      </x:c>
      <x:c r="B56" s="58" t="str">
        <x:f>IF(COUNTA('PO'!A56:I56)=0,"",'PO'!B56)</x:f>
      </x:c>
      <x:c r="C56" s="58" t="str">
        <x:f>IF(COUNTA('PO'!A56:I56)=0,"",'PO'!J56)</x:f>
      </x:c>
      <x:c r="D56" s="58" t="str">
        <x:f>IF(COUNTA('PO'!A56:I56)=0,"",SUMPRODUCT(--('Invoice'!$K$7:$K$106=C56)))</x:f>
      </x:c>
      <x:c r="E56" s="58" t="str">
        <x:f>IF(COUNTA('PO'!A56:I56)=0,"",IF('PO'!L56&lt;&gt;"READY",'PO'!L56,IF('PO'!M56&gt;1,"PAIRING REVIEW",IF(D56=0,"NOT ON THIS INVOICE",IF(D56&gt;1,"PAIRING REVIEW","SEE REVIEW")))))</x:f>
      </x:c>
      <x:c r="F56" s="58" t="str">
        <x:f>IF(COUNTA('PO'!A56:I56)=0,"",'PO'!I56)</x:f>
      </x:c>
    </x:row>
    <x:row r="57" ht="31" customHeight="1">
      <x:c r="A57" s="58" t="str">
        <x:f>IF(COUNTA('PO'!A57:I57)=0,"",IF('PO'!A57="","(missing ID)",'PO'!A57))</x:f>
      </x:c>
      <x:c r="B57" s="58" t="str">
        <x:f>IF(COUNTA('PO'!A57:I57)=0,"",'PO'!B57)</x:f>
      </x:c>
      <x:c r="C57" s="58" t="str">
        <x:f>IF(COUNTA('PO'!A57:I57)=0,"",'PO'!J57)</x:f>
      </x:c>
      <x:c r="D57" s="58" t="str">
        <x:f>IF(COUNTA('PO'!A57:I57)=0,"",SUMPRODUCT(--('Invoice'!$K$7:$K$106=C57)))</x:f>
      </x:c>
      <x:c r="E57" s="58" t="str">
        <x:f>IF(COUNTA('PO'!A57:I57)=0,"",IF('PO'!L57&lt;&gt;"READY",'PO'!L57,IF('PO'!M57&gt;1,"PAIRING REVIEW",IF(D57=0,"NOT ON THIS INVOICE",IF(D57&gt;1,"PAIRING REVIEW","SEE REVIEW")))))</x:f>
      </x:c>
      <x:c r="F57" s="58" t="str">
        <x:f>IF(COUNTA('PO'!A57:I57)=0,"",'PO'!I57)</x:f>
      </x:c>
    </x:row>
    <x:row r="58" ht="31" customHeight="1">
      <x:c r="A58" s="58" t="str">
        <x:f>IF(COUNTA('PO'!A58:I58)=0,"",IF('PO'!A58="","(missing ID)",'PO'!A58))</x:f>
      </x:c>
      <x:c r="B58" s="58" t="str">
        <x:f>IF(COUNTA('PO'!A58:I58)=0,"",'PO'!B58)</x:f>
      </x:c>
      <x:c r="C58" s="58" t="str">
        <x:f>IF(COUNTA('PO'!A58:I58)=0,"",'PO'!J58)</x:f>
      </x:c>
      <x:c r="D58" s="58" t="str">
        <x:f>IF(COUNTA('PO'!A58:I58)=0,"",SUMPRODUCT(--('Invoice'!$K$7:$K$106=C58)))</x:f>
      </x:c>
      <x:c r="E58" s="58" t="str">
        <x:f>IF(COUNTA('PO'!A58:I58)=0,"",IF('PO'!L58&lt;&gt;"READY",'PO'!L58,IF('PO'!M58&gt;1,"PAIRING REVIEW",IF(D58=0,"NOT ON THIS INVOICE",IF(D58&gt;1,"PAIRING REVIEW","SEE REVIEW")))))</x:f>
      </x:c>
      <x:c r="F58" s="58" t="str">
        <x:f>IF(COUNTA('PO'!A58:I58)=0,"",'PO'!I58)</x:f>
      </x:c>
    </x:row>
    <x:row r="59" ht="31" customHeight="1">
      <x:c r="A59" s="58" t="str">
        <x:f>IF(COUNTA('PO'!A59:I59)=0,"",IF('PO'!A59="","(missing ID)",'PO'!A59))</x:f>
      </x:c>
      <x:c r="B59" s="58" t="str">
        <x:f>IF(COUNTA('PO'!A59:I59)=0,"",'PO'!B59)</x:f>
      </x:c>
      <x:c r="C59" s="58" t="str">
        <x:f>IF(COUNTA('PO'!A59:I59)=0,"",'PO'!J59)</x:f>
      </x:c>
      <x:c r="D59" s="58" t="str">
        <x:f>IF(COUNTA('PO'!A59:I59)=0,"",SUMPRODUCT(--('Invoice'!$K$7:$K$106=C59)))</x:f>
      </x:c>
      <x:c r="E59" s="58" t="str">
        <x:f>IF(COUNTA('PO'!A59:I59)=0,"",IF('PO'!L59&lt;&gt;"READY",'PO'!L59,IF('PO'!M59&gt;1,"PAIRING REVIEW",IF(D59=0,"NOT ON THIS INVOICE",IF(D59&gt;1,"PAIRING REVIEW","SEE REVIEW")))))</x:f>
      </x:c>
      <x:c r="F59" s="58" t="str">
        <x:f>IF(COUNTA('PO'!A59:I59)=0,"",'PO'!I59)</x:f>
      </x:c>
    </x:row>
    <x:row r="60" ht="31" customHeight="1">
      <x:c r="A60" s="58" t="str">
        <x:f>IF(COUNTA('PO'!A60:I60)=0,"",IF('PO'!A60="","(missing ID)",'PO'!A60))</x:f>
      </x:c>
      <x:c r="B60" s="58" t="str">
        <x:f>IF(COUNTA('PO'!A60:I60)=0,"",'PO'!B60)</x:f>
      </x:c>
      <x:c r="C60" s="58" t="str">
        <x:f>IF(COUNTA('PO'!A60:I60)=0,"",'PO'!J60)</x:f>
      </x:c>
      <x:c r="D60" s="58" t="str">
        <x:f>IF(COUNTA('PO'!A60:I60)=0,"",SUMPRODUCT(--('Invoice'!$K$7:$K$106=C60)))</x:f>
      </x:c>
      <x:c r="E60" s="58" t="str">
        <x:f>IF(COUNTA('PO'!A60:I60)=0,"",IF('PO'!L60&lt;&gt;"READY",'PO'!L60,IF('PO'!M60&gt;1,"PAIRING REVIEW",IF(D60=0,"NOT ON THIS INVOICE",IF(D60&gt;1,"PAIRING REVIEW","SEE REVIEW")))))</x:f>
      </x:c>
      <x:c r="F60" s="58" t="str">
        <x:f>IF(COUNTA('PO'!A60:I60)=0,"",'PO'!I60)</x:f>
      </x:c>
    </x:row>
    <x:row r="61" ht="31" customHeight="1">
      <x:c r="A61" s="58" t="str">
        <x:f>IF(COUNTA('PO'!A61:I61)=0,"",IF('PO'!A61="","(missing ID)",'PO'!A61))</x:f>
      </x:c>
      <x:c r="B61" s="58" t="str">
        <x:f>IF(COUNTA('PO'!A61:I61)=0,"",'PO'!B61)</x:f>
      </x:c>
      <x:c r="C61" s="58" t="str">
        <x:f>IF(COUNTA('PO'!A61:I61)=0,"",'PO'!J61)</x:f>
      </x:c>
      <x:c r="D61" s="58" t="str">
        <x:f>IF(COUNTA('PO'!A61:I61)=0,"",SUMPRODUCT(--('Invoice'!$K$7:$K$106=C61)))</x:f>
      </x:c>
      <x:c r="E61" s="58" t="str">
        <x:f>IF(COUNTA('PO'!A61:I61)=0,"",IF('PO'!L61&lt;&gt;"READY",'PO'!L61,IF('PO'!M61&gt;1,"PAIRING REVIEW",IF(D61=0,"NOT ON THIS INVOICE",IF(D61&gt;1,"PAIRING REVIEW","SEE REVIEW")))))</x:f>
      </x:c>
      <x:c r="F61" s="58" t="str">
        <x:f>IF(COUNTA('PO'!A61:I61)=0,"",'PO'!I61)</x:f>
      </x:c>
    </x:row>
    <x:row r="62" ht="31" customHeight="1">
      <x:c r="A62" s="58" t="str">
        <x:f>IF(COUNTA('PO'!A62:I62)=0,"",IF('PO'!A62="","(missing ID)",'PO'!A62))</x:f>
      </x:c>
      <x:c r="B62" s="58" t="str">
        <x:f>IF(COUNTA('PO'!A62:I62)=0,"",'PO'!B62)</x:f>
      </x:c>
      <x:c r="C62" s="58" t="str">
        <x:f>IF(COUNTA('PO'!A62:I62)=0,"",'PO'!J62)</x:f>
      </x:c>
      <x:c r="D62" s="58" t="str">
        <x:f>IF(COUNTA('PO'!A62:I62)=0,"",SUMPRODUCT(--('Invoice'!$K$7:$K$106=C62)))</x:f>
      </x:c>
      <x:c r="E62" s="58" t="str">
        <x:f>IF(COUNTA('PO'!A62:I62)=0,"",IF('PO'!L62&lt;&gt;"READY",'PO'!L62,IF('PO'!M62&gt;1,"PAIRING REVIEW",IF(D62=0,"NOT ON THIS INVOICE",IF(D62&gt;1,"PAIRING REVIEW","SEE REVIEW")))))</x:f>
      </x:c>
      <x:c r="F62" s="58" t="str">
        <x:f>IF(COUNTA('PO'!A62:I62)=0,"",'PO'!I62)</x:f>
      </x:c>
    </x:row>
    <x:row r="63" ht="31" customHeight="1">
      <x:c r="A63" s="58" t="str">
        <x:f>IF(COUNTA('PO'!A63:I63)=0,"",IF('PO'!A63="","(missing ID)",'PO'!A63))</x:f>
      </x:c>
      <x:c r="B63" s="58" t="str">
        <x:f>IF(COUNTA('PO'!A63:I63)=0,"",'PO'!B63)</x:f>
      </x:c>
      <x:c r="C63" s="58" t="str">
        <x:f>IF(COUNTA('PO'!A63:I63)=0,"",'PO'!J63)</x:f>
      </x:c>
      <x:c r="D63" s="58" t="str">
        <x:f>IF(COUNTA('PO'!A63:I63)=0,"",SUMPRODUCT(--('Invoice'!$K$7:$K$106=C63)))</x:f>
      </x:c>
      <x:c r="E63" s="58" t="str">
        <x:f>IF(COUNTA('PO'!A63:I63)=0,"",IF('PO'!L63&lt;&gt;"READY",'PO'!L63,IF('PO'!M63&gt;1,"PAIRING REVIEW",IF(D63=0,"NOT ON THIS INVOICE",IF(D63&gt;1,"PAIRING REVIEW","SEE REVIEW")))))</x:f>
      </x:c>
      <x:c r="F63" s="58" t="str">
        <x:f>IF(COUNTA('PO'!A63:I63)=0,"",'PO'!I63)</x:f>
      </x:c>
    </x:row>
    <x:row r="64" ht="31" customHeight="1">
      <x:c r="A64" s="58" t="str">
        <x:f>IF(COUNTA('PO'!A64:I64)=0,"",IF('PO'!A64="","(missing ID)",'PO'!A64))</x:f>
      </x:c>
      <x:c r="B64" s="58" t="str">
        <x:f>IF(COUNTA('PO'!A64:I64)=0,"",'PO'!B64)</x:f>
      </x:c>
      <x:c r="C64" s="58" t="str">
        <x:f>IF(COUNTA('PO'!A64:I64)=0,"",'PO'!J64)</x:f>
      </x:c>
      <x:c r="D64" s="58" t="str">
        <x:f>IF(COUNTA('PO'!A64:I64)=0,"",SUMPRODUCT(--('Invoice'!$K$7:$K$106=C64)))</x:f>
      </x:c>
      <x:c r="E64" s="58" t="str">
        <x:f>IF(COUNTA('PO'!A64:I64)=0,"",IF('PO'!L64&lt;&gt;"READY",'PO'!L64,IF('PO'!M64&gt;1,"PAIRING REVIEW",IF(D64=0,"NOT ON THIS INVOICE",IF(D64&gt;1,"PAIRING REVIEW","SEE REVIEW")))))</x:f>
      </x:c>
      <x:c r="F64" s="58" t="str">
        <x:f>IF(COUNTA('PO'!A64:I64)=0,"",'PO'!I64)</x:f>
      </x:c>
    </x:row>
    <x:row r="65" ht="31" customHeight="1">
      <x:c r="A65" s="58" t="str">
        <x:f>IF(COUNTA('PO'!A65:I65)=0,"",IF('PO'!A65="","(missing ID)",'PO'!A65))</x:f>
      </x:c>
      <x:c r="B65" s="58" t="str">
        <x:f>IF(COUNTA('PO'!A65:I65)=0,"",'PO'!B65)</x:f>
      </x:c>
      <x:c r="C65" s="58" t="str">
        <x:f>IF(COUNTA('PO'!A65:I65)=0,"",'PO'!J65)</x:f>
      </x:c>
      <x:c r="D65" s="58" t="str">
        <x:f>IF(COUNTA('PO'!A65:I65)=0,"",SUMPRODUCT(--('Invoice'!$K$7:$K$106=C65)))</x:f>
      </x:c>
      <x:c r="E65" s="58" t="str">
        <x:f>IF(COUNTA('PO'!A65:I65)=0,"",IF('PO'!L65&lt;&gt;"READY",'PO'!L65,IF('PO'!M65&gt;1,"PAIRING REVIEW",IF(D65=0,"NOT ON THIS INVOICE",IF(D65&gt;1,"PAIRING REVIEW","SEE REVIEW")))))</x:f>
      </x:c>
      <x:c r="F65" s="58" t="str">
        <x:f>IF(COUNTA('PO'!A65:I65)=0,"",'PO'!I65)</x:f>
      </x:c>
    </x:row>
    <x:row r="66" ht="31" customHeight="1">
      <x:c r="A66" s="58" t="str">
        <x:f>IF(COUNTA('PO'!A66:I66)=0,"",IF('PO'!A66="","(missing ID)",'PO'!A66))</x:f>
      </x:c>
      <x:c r="B66" s="58" t="str">
        <x:f>IF(COUNTA('PO'!A66:I66)=0,"",'PO'!B66)</x:f>
      </x:c>
      <x:c r="C66" s="58" t="str">
        <x:f>IF(COUNTA('PO'!A66:I66)=0,"",'PO'!J66)</x:f>
      </x:c>
      <x:c r="D66" s="58" t="str">
        <x:f>IF(COUNTA('PO'!A66:I66)=0,"",SUMPRODUCT(--('Invoice'!$K$7:$K$106=C66)))</x:f>
      </x:c>
      <x:c r="E66" s="58" t="str">
        <x:f>IF(COUNTA('PO'!A66:I66)=0,"",IF('PO'!L66&lt;&gt;"READY",'PO'!L66,IF('PO'!M66&gt;1,"PAIRING REVIEW",IF(D66=0,"NOT ON THIS INVOICE",IF(D66&gt;1,"PAIRING REVIEW","SEE REVIEW")))))</x:f>
      </x:c>
      <x:c r="F66" s="58" t="str">
        <x:f>IF(COUNTA('PO'!A66:I66)=0,"",'PO'!I66)</x:f>
      </x:c>
    </x:row>
    <x:row r="67" ht="31" customHeight="1">
      <x:c r="A67" s="58" t="str">
        <x:f>IF(COUNTA('PO'!A67:I67)=0,"",IF('PO'!A67="","(missing ID)",'PO'!A67))</x:f>
      </x:c>
      <x:c r="B67" s="58" t="str">
        <x:f>IF(COUNTA('PO'!A67:I67)=0,"",'PO'!B67)</x:f>
      </x:c>
      <x:c r="C67" s="58" t="str">
        <x:f>IF(COUNTA('PO'!A67:I67)=0,"",'PO'!J67)</x:f>
      </x:c>
      <x:c r="D67" s="58" t="str">
        <x:f>IF(COUNTA('PO'!A67:I67)=0,"",SUMPRODUCT(--('Invoice'!$K$7:$K$106=C67)))</x:f>
      </x:c>
      <x:c r="E67" s="58" t="str">
        <x:f>IF(COUNTA('PO'!A67:I67)=0,"",IF('PO'!L67&lt;&gt;"READY",'PO'!L67,IF('PO'!M67&gt;1,"PAIRING REVIEW",IF(D67=0,"NOT ON THIS INVOICE",IF(D67&gt;1,"PAIRING REVIEW","SEE REVIEW")))))</x:f>
      </x:c>
      <x:c r="F67" s="58" t="str">
        <x:f>IF(COUNTA('PO'!A67:I67)=0,"",'PO'!I67)</x:f>
      </x:c>
    </x:row>
    <x:row r="68" ht="31" customHeight="1">
      <x:c r="A68" s="58" t="str">
        <x:f>IF(COUNTA('PO'!A68:I68)=0,"",IF('PO'!A68="","(missing ID)",'PO'!A68))</x:f>
      </x:c>
      <x:c r="B68" s="58" t="str">
        <x:f>IF(COUNTA('PO'!A68:I68)=0,"",'PO'!B68)</x:f>
      </x:c>
      <x:c r="C68" s="58" t="str">
        <x:f>IF(COUNTA('PO'!A68:I68)=0,"",'PO'!J68)</x:f>
      </x:c>
      <x:c r="D68" s="58" t="str">
        <x:f>IF(COUNTA('PO'!A68:I68)=0,"",SUMPRODUCT(--('Invoice'!$K$7:$K$106=C68)))</x:f>
      </x:c>
      <x:c r="E68" s="58" t="str">
        <x:f>IF(COUNTA('PO'!A68:I68)=0,"",IF('PO'!L68&lt;&gt;"READY",'PO'!L68,IF('PO'!M68&gt;1,"PAIRING REVIEW",IF(D68=0,"NOT ON THIS INVOICE",IF(D68&gt;1,"PAIRING REVIEW","SEE REVIEW")))))</x:f>
      </x:c>
      <x:c r="F68" s="58" t="str">
        <x:f>IF(COUNTA('PO'!A68:I68)=0,"",'PO'!I68)</x:f>
      </x:c>
    </x:row>
    <x:row r="69" ht="31" customHeight="1">
      <x:c r="A69" s="58" t="str">
        <x:f>IF(COUNTA('PO'!A69:I69)=0,"",IF('PO'!A69="","(missing ID)",'PO'!A69))</x:f>
      </x:c>
      <x:c r="B69" s="58" t="str">
        <x:f>IF(COUNTA('PO'!A69:I69)=0,"",'PO'!B69)</x:f>
      </x:c>
      <x:c r="C69" s="58" t="str">
        <x:f>IF(COUNTA('PO'!A69:I69)=0,"",'PO'!J69)</x:f>
      </x:c>
      <x:c r="D69" s="58" t="str">
        <x:f>IF(COUNTA('PO'!A69:I69)=0,"",SUMPRODUCT(--('Invoice'!$K$7:$K$106=C69)))</x:f>
      </x:c>
      <x:c r="E69" s="58" t="str">
        <x:f>IF(COUNTA('PO'!A69:I69)=0,"",IF('PO'!L69&lt;&gt;"READY",'PO'!L69,IF('PO'!M69&gt;1,"PAIRING REVIEW",IF(D69=0,"NOT ON THIS INVOICE",IF(D69&gt;1,"PAIRING REVIEW","SEE REVIEW")))))</x:f>
      </x:c>
      <x:c r="F69" s="58" t="str">
        <x:f>IF(COUNTA('PO'!A69:I69)=0,"",'PO'!I69)</x:f>
      </x:c>
    </x:row>
    <x:row r="70" ht="31" customHeight="1">
      <x:c r="A70" s="58" t="str">
        <x:f>IF(COUNTA('PO'!A70:I70)=0,"",IF('PO'!A70="","(missing ID)",'PO'!A70))</x:f>
      </x:c>
      <x:c r="B70" s="58" t="str">
        <x:f>IF(COUNTA('PO'!A70:I70)=0,"",'PO'!B70)</x:f>
      </x:c>
      <x:c r="C70" s="58" t="str">
        <x:f>IF(COUNTA('PO'!A70:I70)=0,"",'PO'!J70)</x:f>
      </x:c>
      <x:c r="D70" s="58" t="str">
        <x:f>IF(COUNTA('PO'!A70:I70)=0,"",SUMPRODUCT(--('Invoice'!$K$7:$K$106=C70)))</x:f>
      </x:c>
      <x:c r="E70" s="58" t="str">
        <x:f>IF(COUNTA('PO'!A70:I70)=0,"",IF('PO'!L70&lt;&gt;"READY",'PO'!L70,IF('PO'!M70&gt;1,"PAIRING REVIEW",IF(D70=0,"NOT ON THIS INVOICE",IF(D70&gt;1,"PAIRING REVIEW","SEE REVIEW")))))</x:f>
      </x:c>
      <x:c r="F70" s="58" t="str">
        <x:f>IF(COUNTA('PO'!A70:I70)=0,"",'PO'!I70)</x:f>
      </x:c>
    </x:row>
    <x:row r="71" ht="31" customHeight="1">
      <x:c r="A71" s="58" t="str">
        <x:f>IF(COUNTA('PO'!A71:I71)=0,"",IF('PO'!A71="","(missing ID)",'PO'!A71))</x:f>
      </x:c>
      <x:c r="B71" s="58" t="str">
        <x:f>IF(COUNTA('PO'!A71:I71)=0,"",'PO'!B71)</x:f>
      </x:c>
      <x:c r="C71" s="58" t="str">
        <x:f>IF(COUNTA('PO'!A71:I71)=0,"",'PO'!J71)</x:f>
      </x:c>
      <x:c r="D71" s="58" t="str">
        <x:f>IF(COUNTA('PO'!A71:I71)=0,"",SUMPRODUCT(--('Invoice'!$K$7:$K$106=C71)))</x:f>
      </x:c>
      <x:c r="E71" s="58" t="str">
        <x:f>IF(COUNTA('PO'!A71:I71)=0,"",IF('PO'!L71&lt;&gt;"READY",'PO'!L71,IF('PO'!M71&gt;1,"PAIRING REVIEW",IF(D71=0,"NOT ON THIS INVOICE",IF(D71&gt;1,"PAIRING REVIEW","SEE REVIEW")))))</x:f>
      </x:c>
      <x:c r="F71" s="58" t="str">
        <x:f>IF(COUNTA('PO'!A71:I71)=0,"",'PO'!I71)</x:f>
      </x:c>
    </x:row>
    <x:row r="72" ht="31" customHeight="1">
      <x:c r="A72" s="58" t="str">
        <x:f>IF(COUNTA('PO'!A72:I72)=0,"",IF('PO'!A72="","(missing ID)",'PO'!A72))</x:f>
      </x:c>
      <x:c r="B72" s="58" t="str">
        <x:f>IF(COUNTA('PO'!A72:I72)=0,"",'PO'!B72)</x:f>
      </x:c>
      <x:c r="C72" s="58" t="str">
        <x:f>IF(COUNTA('PO'!A72:I72)=0,"",'PO'!J72)</x:f>
      </x:c>
      <x:c r="D72" s="58" t="str">
        <x:f>IF(COUNTA('PO'!A72:I72)=0,"",SUMPRODUCT(--('Invoice'!$K$7:$K$106=C72)))</x:f>
      </x:c>
      <x:c r="E72" s="58" t="str">
        <x:f>IF(COUNTA('PO'!A72:I72)=0,"",IF('PO'!L72&lt;&gt;"READY",'PO'!L72,IF('PO'!M72&gt;1,"PAIRING REVIEW",IF(D72=0,"NOT ON THIS INVOICE",IF(D72&gt;1,"PAIRING REVIEW","SEE REVIEW")))))</x:f>
      </x:c>
      <x:c r="F72" s="58" t="str">
        <x:f>IF(COUNTA('PO'!A72:I72)=0,"",'PO'!I72)</x:f>
      </x:c>
    </x:row>
    <x:row r="73" ht="31" customHeight="1">
      <x:c r="A73" s="58" t="str">
        <x:f>IF(COUNTA('PO'!A73:I73)=0,"",IF('PO'!A73="","(missing ID)",'PO'!A73))</x:f>
      </x:c>
      <x:c r="B73" s="58" t="str">
        <x:f>IF(COUNTA('PO'!A73:I73)=0,"",'PO'!B73)</x:f>
      </x:c>
      <x:c r="C73" s="58" t="str">
        <x:f>IF(COUNTA('PO'!A73:I73)=0,"",'PO'!J73)</x:f>
      </x:c>
      <x:c r="D73" s="58" t="str">
        <x:f>IF(COUNTA('PO'!A73:I73)=0,"",SUMPRODUCT(--('Invoice'!$K$7:$K$106=C73)))</x:f>
      </x:c>
      <x:c r="E73" s="58" t="str">
        <x:f>IF(COUNTA('PO'!A73:I73)=0,"",IF('PO'!L73&lt;&gt;"READY",'PO'!L73,IF('PO'!M73&gt;1,"PAIRING REVIEW",IF(D73=0,"NOT ON THIS INVOICE",IF(D73&gt;1,"PAIRING REVIEW","SEE REVIEW")))))</x:f>
      </x:c>
      <x:c r="F73" s="58" t="str">
        <x:f>IF(COUNTA('PO'!A73:I73)=0,"",'PO'!I73)</x:f>
      </x:c>
    </x:row>
    <x:row r="74" ht="31" customHeight="1">
      <x:c r="A74" s="58" t="str">
        <x:f>IF(COUNTA('PO'!A74:I74)=0,"",IF('PO'!A74="","(missing ID)",'PO'!A74))</x:f>
      </x:c>
      <x:c r="B74" s="58" t="str">
        <x:f>IF(COUNTA('PO'!A74:I74)=0,"",'PO'!B74)</x:f>
      </x:c>
      <x:c r="C74" s="58" t="str">
        <x:f>IF(COUNTA('PO'!A74:I74)=0,"",'PO'!J74)</x:f>
      </x:c>
      <x:c r="D74" s="58" t="str">
        <x:f>IF(COUNTA('PO'!A74:I74)=0,"",SUMPRODUCT(--('Invoice'!$K$7:$K$106=C74)))</x:f>
      </x:c>
      <x:c r="E74" s="58" t="str">
        <x:f>IF(COUNTA('PO'!A74:I74)=0,"",IF('PO'!L74&lt;&gt;"READY",'PO'!L74,IF('PO'!M74&gt;1,"PAIRING REVIEW",IF(D74=0,"NOT ON THIS INVOICE",IF(D74&gt;1,"PAIRING REVIEW","SEE REVIEW")))))</x:f>
      </x:c>
      <x:c r="F74" s="58" t="str">
        <x:f>IF(COUNTA('PO'!A74:I74)=0,"",'PO'!I74)</x:f>
      </x:c>
    </x:row>
    <x:row r="75" ht="31" customHeight="1">
      <x:c r="A75" s="58" t="str">
        <x:f>IF(COUNTA('PO'!A75:I75)=0,"",IF('PO'!A75="","(missing ID)",'PO'!A75))</x:f>
      </x:c>
      <x:c r="B75" s="58" t="str">
        <x:f>IF(COUNTA('PO'!A75:I75)=0,"",'PO'!B75)</x:f>
      </x:c>
      <x:c r="C75" s="58" t="str">
        <x:f>IF(COUNTA('PO'!A75:I75)=0,"",'PO'!J75)</x:f>
      </x:c>
      <x:c r="D75" s="58" t="str">
        <x:f>IF(COUNTA('PO'!A75:I75)=0,"",SUMPRODUCT(--('Invoice'!$K$7:$K$106=C75)))</x:f>
      </x:c>
      <x:c r="E75" s="58" t="str">
        <x:f>IF(COUNTA('PO'!A75:I75)=0,"",IF('PO'!L75&lt;&gt;"READY",'PO'!L75,IF('PO'!M75&gt;1,"PAIRING REVIEW",IF(D75=0,"NOT ON THIS INVOICE",IF(D75&gt;1,"PAIRING REVIEW","SEE REVIEW")))))</x:f>
      </x:c>
      <x:c r="F75" s="58" t="str">
        <x:f>IF(COUNTA('PO'!A75:I75)=0,"",'PO'!I75)</x:f>
      </x:c>
    </x:row>
    <x:row r="76" ht="31" customHeight="1">
      <x:c r="A76" s="58" t="str">
        <x:f>IF(COUNTA('PO'!A76:I76)=0,"",IF('PO'!A76="","(missing ID)",'PO'!A76))</x:f>
      </x:c>
      <x:c r="B76" s="58" t="str">
        <x:f>IF(COUNTA('PO'!A76:I76)=0,"",'PO'!B76)</x:f>
      </x:c>
      <x:c r="C76" s="58" t="str">
        <x:f>IF(COUNTA('PO'!A76:I76)=0,"",'PO'!J76)</x:f>
      </x:c>
      <x:c r="D76" s="58" t="str">
        <x:f>IF(COUNTA('PO'!A76:I76)=0,"",SUMPRODUCT(--('Invoice'!$K$7:$K$106=C76)))</x:f>
      </x:c>
      <x:c r="E76" s="58" t="str">
        <x:f>IF(COUNTA('PO'!A76:I76)=0,"",IF('PO'!L76&lt;&gt;"READY",'PO'!L76,IF('PO'!M76&gt;1,"PAIRING REVIEW",IF(D76=0,"NOT ON THIS INVOICE",IF(D76&gt;1,"PAIRING REVIEW","SEE REVIEW")))))</x:f>
      </x:c>
      <x:c r="F76" s="58" t="str">
        <x:f>IF(COUNTA('PO'!A76:I76)=0,"",'PO'!I76)</x:f>
      </x:c>
    </x:row>
    <x:row r="77" ht="31" customHeight="1">
      <x:c r="A77" s="58" t="str">
        <x:f>IF(COUNTA('PO'!A77:I77)=0,"",IF('PO'!A77="","(missing ID)",'PO'!A77))</x:f>
      </x:c>
      <x:c r="B77" s="58" t="str">
        <x:f>IF(COUNTA('PO'!A77:I77)=0,"",'PO'!B77)</x:f>
      </x:c>
      <x:c r="C77" s="58" t="str">
        <x:f>IF(COUNTA('PO'!A77:I77)=0,"",'PO'!J77)</x:f>
      </x:c>
      <x:c r="D77" s="58" t="str">
        <x:f>IF(COUNTA('PO'!A77:I77)=0,"",SUMPRODUCT(--('Invoice'!$K$7:$K$106=C77)))</x:f>
      </x:c>
      <x:c r="E77" s="58" t="str">
        <x:f>IF(COUNTA('PO'!A77:I77)=0,"",IF('PO'!L77&lt;&gt;"READY",'PO'!L77,IF('PO'!M77&gt;1,"PAIRING REVIEW",IF(D77=0,"NOT ON THIS INVOICE",IF(D77&gt;1,"PAIRING REVIEW","SEE REVIEW")))))</x:f>
      </x:c>
      <x:c r="F77" s="58" t="str">
        <x:f>IF(COUNTA('PO'!A77:I77)=0,"",'PO'!I77)</x:f>
      </x:c>
    </x:row>
    <x:row r="78" ht="31" customHeight="1">
      <x:c r="A78" s="58" t="str">
        <x:f>IF(COUNTA('PO'!A78:I78)=0,"",IF('PO'!A78="","(missing ID)",'PO'!A78))</x:f>
      </x:c>
      <x:c r="B78" s="58" t="str">
        <x:f>IF(COUNTA('PO'!A78:I78)=0,"",'PO'!B78)</x:f>
      </x:c>
      <x:c r="C78" s="58" t="str">
        <x:f>IF(COUNTA('PO'!A78:I78)=0,"",'PO'!J78)</x:f>
      </x:c>
      <x:c r="D78" s="58" t="str">
        <x:f>IF(COUNTA('PO'!A78:I78)=0,"",SUMPRODUCT(--('Invoice'!$K$7:$K$106=C78)))</x:f>
      </x:c>
      <x:c r="E78" s="58" t="str">
        <x:f>IF(COUNTA('PO'!A78:I78)=0,"",IF('PO'!L78&lt;&gt;"READY",'PO'!L78,IF('PO'!M78&gt;1,"PAIRING REVIEW",IF(D78=0,"NOT ON THIS INVOICE",IF(D78&gt;1,"PAIRING REVIEW","SEE REVIEW")))))</x:f>
      </x:c>
      <x:c r="F78" s="58" t="str">
        <x:f>IF(COUNTA('PO'!A78:I78)=0,"",'PO'!I78)</x:f>
      </x:c>
    </x:row>
    <x:row r="79" ht="31" customHeight="1">
      <x:c r="A79" s="58" t="str">
        <x:f>IF(COUNTA('PO'!A79:I79)=0,"",IF('PO'!A79="","(missing ID)",'PO'!A79))</x:f>
      </x:c>
      <x:c r="B79" s="58" t="str">
        <x:f>IF(COUNTA('PO'!A79:I79)=0,"",'PO'!B79)</x:f>
      </x:c>
      <x:c r="C79" s="58" t="str">
        <x:f>IF(COUNTA('PO'!A79:I79)=0,"",'PO'!J79)</x:f>
      </x:c>
      <x:c r="D79" s="58" t="str">
        <x:f>IF(COUNTA('PO'!A79:I79)=0,"",SUMPRODUCT(--('Invoice'!$K$7:$K$106=C79)))</x:f>
      </x:c>
      <x:c r="E79" s="58" t="str">
        <x:f>IF(COUNTA('PO'!A79:I79)=0,"",IF('PO'!L79&lt;&gt;"READY",'PO'!L79,IF('PO'!M79&gt;1,"PAIRING REVIEW",IF(D79=0,"NOT ON THIS INVOICE",IF(D79&gt;1,"PAIRING REVIEW","SEE REVIEW")))))</x:f>
      </x:c>
      <x:c r="F79" s="58" t="str">
        <x:f>IF(COUNTA('PO'!A79:I79)=0,"",'PO'!I79)</x:f>
      </x:c>
    </x:row>
    <x:row r="80" ht="31" customHeight="1">
      <x:c r="A80" s="58" t="str">
        <x:f>IF(COUNTA('PO'!A80:I80)=0,"",IF('PO'!A80="","(missing ID)",'PO'!A80))</x:f>
      </x:c>
      <x:c r="B80" s="58" t="str">
        <x:f>IF(COUNTA('PO'!A80:I80)=0,"",'PO'!B80)</x:f>
      </x:c>
      <x:c r="C80" s="58" t="str">
        <x:f>IF(COUNTA('PO'!A80:I80)=0,"",'PO'!J80)</x:f>
      </x:c>
      <x:c r="D80" s="58" t="str">
        <x:f>IF(COUNTA('PO'!A80:I80)=0,"",SUMPRODUCT(--('Invoice'!$K$7:$K$106=C80)))</x:f>
      </x:c>
      <x:c r="E80" s="58" t="str">
        <x:f>IF(COUNTA('PO'!A80:I80)=0,"",IF('PO'!L80&lt;&gt;"READY",'PO'!L80,IF('PO'!M80&gt;1,"PAIRING REVIEW",IF(D80=0,"NOT ON THIS INVOICE",IF(D80&gt;1,"PAIRING REVIEW","SEE REVIEW")))))</x:f>
      </x:c>
      <x:c r="F80" s="58" t="str">
        <x:f>IF(COUNTA('PO'!A80:I80)=0,"",'PO'!I80)</x:f>
      </x:c>
    </x:row>
    <x:row r="81" ht="31" customHeight="1">
      <x:c r="A81" s="58" t="str">
        <x:f>IF(COUNTA('PO'!A81:I81)=0,"",IF('PO'!A81="","(missing ID)",'PO'!A81))</x:f>
      </x:c>
      <x:c r="B81" s="58" t="str">
        <x:f>IF(COUNTA('PO'!A81:I81)=0,"",'PO'!B81)</x:f>
      </x:c>
      <x:c r="C81" s="58" t="str">
        <x:f>IF(COUNTA('PO'!A81:I81)=0,"",'PO'!J81)</x:f>
      </x:c>
      <x:c r="D81" s="58" t="str">
        <x:f>IF(COUNTA('PO'!A81:I81)=0,"",SUMPRODUCT(--('Invoice'!$K$7:$K$106=C81)))</x:f>
      </x:c>
      <x:c r="E81" s="58" t="str">
        <x:f>IF(COUNTA('PO'!A81:I81)=0,"",IF('PO'!L81&lt;&gt;"READY",'PO'!L81,IF('PO'!M81&gt;1,"PAIRING REVIEW",IF(D81=0,"NOT ON THIS INVOICE",IF(D81&gt;1,"PAIRING REVIEW","SEE REVIEW")))))</x:f>
      </x:c>
      <x:c r="F81" s="58" t="str">
        <x:f>IF(COUNTA('PO'!A81:I81)=0,"",'PO'!I81)</x:f>
      </x:c>
    </x:row>
    <x:row r="82" ht="31" customHeight="1">
      <x:c r="A82" s="58" t="str">
        <x:f>IF(COUNTA('PO'!A82:I82)=0,"",IF('PO'!A82="","(missing ID)",'PO'!A82))</x:f>
      </x:c>
      <x:c r="B82" s="58" t="str">
        <x:f>IF(COUNTA('PO'!A82:I82)=0,"",'PO'!B82)</x:f>
      </x:c>
      <x:c r="C82" s="58" t="str">
        <x:f>IF(COUNTA('PO'!A82:I82)=0,"",'PO'!J82)</x:f>
      </x:c>
      <x:c r="D82" s="58" t="str">
        <x:f>IF(COUNTA('PO'!A82:I82)=0,"",SUMPRODUCT(--('Invoice'!$K$7:$K$106=C82)))</x:f>
      </x:c>
      <x:c r="E82" s="58" t="str">
        <x:f>IF(COUNTA('PO'!A82:I82)=0,"",IF('PO'!L82&lt;&gt;"READY",'PO'!L82,IF('PO'!M82&gt;1,"PAIRING REVIEW",IF(D82=0,"NOT ON THIS INVOICE",IF(D82&gt;1,"PAIRING REVIEW","SEE REVIEW")))))</x:f>
      </x:c>
      <x:c r="F82" s="58" t="str">
        <x:f>IF(COUNTA('PO'!A82:I82)=0,"",'PO'!I82)</x:f>
      </x:c>
    </x:row>
    <x:row r="83" ht="31" customHeight="1">
      <x:c r="A83" s="58" t="str">
        <x:f>IF(COUNTA('PO'!A83:I83)=0,"",IF('PO'!A83="","(missing ID)",'PO'!A83))</x:f>
      </x:c>
      <x:c r="B83" s="58" t="str">
        <x:f>IF(COUNTA('PO'!A83:I83)=0,"",'PO'!B83)</x:f>
      </x:c>
      <x:c r="C83" s="58" t="str">
        <x:f>IF(COUNTA('PO'!A83:I83)=0,"",'PO'!J83)</x:f>
      </x:c>
      <x:c r="D83" s="58" t="str">
        <x:f>IF(COUNTA('PO'!A83:I83)=0,"",SUMPRODUCT(--('Invoice'!$K$7:$K$106=C83)))</x:f>
      </x:c>
      <x:c r="E83" s="58" t="str">
        <x:f>IF(COUNTA('PO'!A83:I83)=0,"",IF('PO'!L83&lt;&gt;"READY",'PO'!L83,IF('PO'!M83&gt;1,"PAIRING REVIEW",IF(D83=0,"NOT ON THIS INVOICE",IF(D83&gt;1,"PAIRING REVIEW","SEE REVIEW")))))</x:f>
      </x:c>
      <x:c r="F83" s="58" t="str">
        <x:f>IF(COUNTA('PO'!A83:I83)=0,"",'PO'!I83)</x:f>
      </x:c>
    </x:row>
    <x:row r="84" ht="31" customHeight="1">
      <x:c r="A84" s="58" t="str">
        <x:f>IF(COUNTA('PO'!A84:I84)=0,"",IF('PO'!A84="","(missing ID)",'PO'!A84))</x:f>
      </x:c>
      <x:c r="B84" s="58" t="str">
        <x:f>IF(COUNTA('PO'!A84:I84)=0,"",'PO'!B84)</x:f>
      </x:c>
      <x:c r="C84" s="58" t="str">
        <x:f>IF(COUNTA('PO'!A84:I84)=0,"",'PO'!J84)</x:f>
      </x:c>
      <x:c r="D84" s="58" t="str">
        <x:f>IF(COUNTA('PO'!A84:I84)=0,"",SUMPRODUCT(--('Invoice'!$K$7:$K$106=C84)))</x:f>
      </x:c>
      <x:c r="E84" s="58" t="str">
        <x:f>IF(COUNTA('PO'!A84:I84)=0,"",IF('PO'!L84&lt;&gt;"READY",'PO'!L84,IF('PO'!M84&gt;1,"PAIRING REVIEW",IF(D84=0,"NOT ON THIS INVOICE",IF(D84&gt;1,"PAIRING REVIEW","SEE REVIEW")))))</x:f>
      </x:c>
      <x:c r="F84" s="58" t="str">
        <x:f>IF(COUNTA('PO'!A84:I84)=0,"",'PO'!I84)</x:f>
      </x:c>
    </x:row>
    <x:row r="85" ht="31" customHeight="1">
      <x:c r="A85" s="58" t="str">
        <x:f>IF(COUNTA('PO'!A85:I85)=0,"",IF('PO'!A85="","(missing ID)",'PO'!A85))</x:f>
      </x:c>
      <x:c r="B85" s="58" t="str">
        <x:f>IF(COUNTA('PO'!A85:I85)=0,"",'PO'!B85)</x:f>
      </x:c>
      <x:c r="C85" s="58" t="str">
        <x:f>IF(COUNTA('PO'!A85:I85)=0,"",'PO'!J85)</x:f>
      </x:c>
      <x:c r="D85" s="58" t="str">
        <x:f>IF(COUNTA('PO'!A85:I85)=0,"",SUMPRODUCT(--('Invoice'!$K$7:$K$106=C85)))</x:f>
      </x:c>
      <x:c r="E85" s="58" t="str">
        <x:f>IF(COUNTA('PO'!A85:I85)=0,"",IF('PO'!L85&lt;&gt;"READY",'PO'!L85,IF('PO'!M85&gt;1,"PAIRING REVIEW",IF(D85=0,"NOT ON THIS INVOICE",IF(D85&gt;1,"PAIRING REVIEW","SEE REVIEW")))))</x:f>
      </x:c>
      <x:c r="F85" s="58" t="str">
        <x:f>IF(COUNTA('PO'!A85:I85)=0,"",'PO'!I85)</x:f>
      </x:c>
    </x:row>
    <x:row r="86" ht="31" customHeight="1">
      <x:c r="A86" s="58" t="str">
        <x:f>IF(COUNTA('PO'!A86:I86)=0,"",IF('PO'!A86="","(missing ID)",'PO'!A86))</x:f>
      </x:c>
      <x:c r="B86" s="58" t="str">
        <x:f>IF(COUNTA('PO'!A86:I86)=0,"",'PO'!B86)</x:f>
      </x:c>
      <x:c r="C86" s="58" t="str">
        <x:f>IF(COUNTA('PO'!A86:I86)=0,"",'PO'!J86)</x:f>
      </x:c>
      <x:c r="D86" s="58" t="str">
        <x:f>IF(COUNTA('PO'!A86:I86)=0,"",SUMPRODUCT(--('Invoice'!$K$7:$K$106=C86)))</x:f>
      </x:c>
      <x:c r="E86" s="58" t="str">
        <x:f>IF(COUNTA('PO'!A86:I86)=0,"",IF('PO'!L86&lt;&gt;"READY",'PO'!L86,IF('PO'!M86&gt;1,"PAIRING REVIEW",IF(D86=0,"NOT ON THIS INVOICE",IF(D86&gt;1,"PAIRING REVIEW","SEE REVIEW")))))</x:f>
      </x:c>
      <x:c r="F86" s="58" t="str">
        <x:f>IF(COUNTA('PO'!A86:I86)=0,"",'PO'!I86)</x:f>
      </x:c>
    </x:row>
    <x:row r="87" ht="31" customHeight="1">
      <x:c r="A87" s="58" t="str">
        <x:f>IF(COUNTA('PO'!A87:I87)=0,"",IF('PO'!A87="","(missing ID)",'PO'!A87))</x:f>
      </x:c>
      <x:c r="B87" s="58" t="str">
        <x:f>IF(COUNTA('PO'!A87:I87)=0,"",'PO'!B87)</x:f>
      </x:c>
      <x:c r="C87" s="58" t="str">
        <x:f>IF(COUNTA('PO'!A87:I87)=0,"",'PO'!J87)</x:f>
      </x:c>
      <x:c r="D87" s="58" t="str">
        <x:f>IF(COUNTA('PO'!A87:I87)=0,"",SUMPRODUCT(--('Invoice'!$K$7:$K$106=C87)))</x:f>
      </x:c>
      <x:c r="E87" s="58" t="str">
        <x:f>IF(COUNTA('PO'!A87:I87)=0,"",IF('PO'!L87&lt;&gt;"READY",'PO'!L87,IF('PO'!M87&gt;1,"PAIRING REVIEW",IF(D87=0,"NOT ON THIS INVOICE",IF(D87&gt;1,"PAIRING REVIEW","SEE REVIEW")))))</x:f>
      </x:c>
      <x:c r="F87" s="58" t="str">
        <x:f>IF(COUNTA('PO'!A87:I87)=0,"",'PO'!I87)</x:f>
      </x:c>
    </x:row>
    <x:row r="88" ht="31" customHeight="1">
      <x:c r="A88" s="58" t="str">
        <x:f>IF(COUNTA('PO'!A88:I88)=0,"",IF('PO'!A88="","(missing ID)",'PO'!A88))</x:f>
      </x:c>
      <x:c r="B88" s="58" t="str">
        <x:f>IF(COUNTA('PO'!A88:I88)=0,"",'PO'!B88)</x:f>
      </x:c>
      <x:c r="C88" s="58" t="str">
        <x:f>IF(COUNTA('PO'!A88:I88)=0,"",'PO'!J88)</x:f>
      </x:c>
      <x:c r="D88" s="58" t="str">
        <x:f>IF(COUNTA('PO'!A88:I88)=0,"",SUMPRODUCT(--('Invoice'!$K$7:$K$106=C88)))</x:f>
      </x:c>
      <x:c r="E88" s="58" t="str">
        <x:f>IF(COUNTA('PO'!A88:I88)=0,"",IF('PO'!L88&lt;&gt;"READY",'PO'!L88,IF('PO'!M88&gt;1,"PAIRING REVIEW",IF(D88=0,"NOT ON THIS INVOICE",IF(D88&gt;1,"PAIRING REVIEW","SEE REVIEW")))))</x:f>
      </x:c>
      <x:c r="F88" s="58" t="str">
        <x:f>IF(COUNTA('PO'!A88:I88)=0,"",'PO'!I88)</x:f>
      </x:c>
    </x:row>
    <x:row r="89" ht="31" customHeight="1">
      <x:c r="A89" s="58" t="str">
        <x:f>IF(COUNTA('PO'!A89:I89)=0,"",IF('PO'!A89="","(missing ID)",'PO'!A89))</x:f>
      </x:c>
      <x:c r="B89" s="58" t="str">
        <x:f>IF(COUNTA('PO'!A89:I89)=0,"",'PO'!B89)</x:f>
      </x:c>
      <x:c r="C89" s="58" t="str">
        <x:f>IF(COUNTA('PO'!A89:I89)=0,"",'PO'!J89)</x:f>
      </x:c>
      <x:c r="D89" s="58" t="str">
        <x:f>IF(COUNTA('PO'!A89:I89)=0,"",SUMPRODUCT(--('Invoice'!$K$7:$K$106=C89)))</x:f>
      </x:c>
      <x:c r="E89" s="58" t="str">
        <x:f>IF(COUNTA('PO'!A89:I89)=0,"",IF('PO'!L89&lt;&gt;"READY",'PO'!L89,IF('PO'!M89&gt;1,"PAIRING REVIEW",IF(D89=0,"NOT ON THIS INVOICE",IF(D89&gt;1,"PAIRING REVIEW","SEE REVIEW")))))</x:f>
      </x:c>
      <x:c r="F89" s="58" t="str">
        <x:f>IF(COUNTA('PO'!A89:I89)=0,"",'PO'!I89)</x:f>
      </x:c>
    </x:row>
    <x:row r="90" ht="31" customHeight="1">
      <x:c r="A90" s="58" t="str">
        <x:f>IF(COUNTA('PO'!A90:I90)=0,"",IF('PO'!A90="","(missing ID)",'PO'!A90))</x:f>
      </x:c>
      <x:c r="B90" s="58" t="str">
        <x:f>IF(COUNTA('PO'!A90:I90)=0,"",'PO'!B90)</x:f>
      </x:c>
      <x:c r="C90" s="58" t="str">
        <x:f>IF(COUNTA('PO'!A90:I90)=0,"",'PO'!J90)</x:f>
      </x:c>
      <x:c r="D90" s="58" t="str">
        <x:f>IF(COUNTA('PO'!A90:I90)=0,"",SUMPRODUCT(--('Invoice'!$K$7:$K$106=C90)))</x:f>
      </x:c>
      <x:c r="E90" s="58" t="str">
        <x:f>IF(COUNTA('PO'!A90:I90)=0,"",IF('PO'!L90&lt;&gt;"READY",'PO'!L90,IF('PO'!M90&gt;1,"PAIRING REVIEW",IF(D90=0,"NOT ON THIS INVOICE",IF(D90&gt;1,"PAIRING REVIEW","SEE REVIEW")))))</x:f>
      </x:c>
      <x:c r="F90" s="58" t="str">
        <x:f>IF(COUNTA('PO'!A90:I90)=0,"",'PO'!I90)</x:f>
      </x:c>
    </x:row>
    <x:row r="91" ht="31" customHeight="1">
      <x:c r="A91" s="58" t="str">
        <x:f>IF(COUNTA('PO'!A91:I91)=0,"",IF('PO'!A91="","(missing ID)",'PO'!A91))</x:f>
      </x:c>
      <x:c r="B91" s="58" t="str">
        <x:f>IF(COUNTA('PO'!A91:I91)=0,"",'PO'!B91)</x:f>
      </x:c>
      <x:c r="C91" s="58" t="str">
        <x:f>IF(COUNTA('PO'!A91:I91)=0,"",'PO'!J91)</x:f>
      </x:c>
      <x:c r="D91" s="58" t="str">
        <x:f>IF(COUNTA('PO'!A91:I91)=0,"",SUMPRODUCT(--('Invoice'!$K$7:$K$106=C91)))</x:f>
      </x:c>
      <x:c r="E91" s="58" t="str">
        <x:f>IF(COUNTA('PO'!A91:I91)=0,"",IF('PO'!L91&lt;&gt;"READY",'PO'!L91,IF('PO'!M91&gt;1,"PAIRING REVIEW",IF(D91=0,"NOT ON THIS INVOICE",IF(D91&gt;1,"PAIRING REVIEW","SEE REVIEW")))))</x:f>
      </x:c>
      <x:c r="F91" s="58" t="str">
        <x:f>IF(COUNTA('PO'!A91:I91)=0,"",'PO'!I91)</x:f>
      </x:c>
    </x:row>
    <x:row r="92" ht="31" customHeight="1">
      <x:c r="A92" s="58" t="str">
        <x:f>IF(COUNTA('PO'!A92:I92)=0,"",IF('PO'!A92="","(missing ID)",'PO'!A92))</x:f>
      </x:c>
      <x:c r="B92" s="58" t="str">
        <x:f>IF(COUNTA('PO'!A92:I92)=0,"",'PO'!B92)</x:f>
      </x:c>
      <x:c r="C92" s="58" t="str">
        <x:f>IF(COUNTA('PO'!A92:I92)=0,"",'PO'!J92)</x:f>
      </x:c>
      <x:c r="D92" s="58" t="str">
        <x:f>IF(COUNTA('PO'!A92:I92)=0,"",SUMPRODUCT(--('Invoice'!$K$7:$K$106=C92)))</x:f>
      </x:c>
      <x:c r="E92" s="58" t="str">
        <x:f>IF(COUNTA('PO'!A92:I92)=0,"",IF('PO'!L92&lt;&gt;"READY",'PO'!L92,IF('PO'!M92&gt;1,"PAIRING REVIEW",IF(D92=0,"NOT ON THIS INVOICE",IF(D92&gt;1,"PAIRING REVIEW","SEE REVIEW")))))</x:f>
      </x:c>
      <x:c r="F92" s="58" t="str">
        <x:f>IF(COUNTA('PO'!A92:I92)=0,"",'PO'!I92)</x:f>
      </x:c>
    </x:row>
    <x:row r="93" ht="31" customHeight="1">
      <x:c r="A93" s="58" t="str">
        <x:f>IF(COUNTA('PO'!A93:I93)=0,"",IF('PO'!A93="","(missing ID)",'PO'!A93))</x:f>
      </x:c>
      <x:c r="B93" s="58" t="str">
        <x:f>IF(COUNTA('PO'!A93:I93)=0,"",'PO'!B93)</x:f>
      </x:c>
      <x:c r="C93" s="58" t="str">
        <x:f>IF(COUNTA('PO'!A93:I93)=0,"",'PO'!J93)</x:f>
      </x:c>
      <x:c r="D93" s="58" t="str">
        <x:f>IF(COUNTA('PO'!A93:I93)=0,"",SUMPRODUCT(--('Invoice'!$K$7:$K$106=C93)))</x:f>
      </x:c>
      <x:c r="E93" s="58" t="str">
        <x:f>IF(COUNTA('PO'!A93:I93)=0,"",IF('PO'!L93&lt;&gt;"READY",'PO'!L93,IF('PO'!M93&gt;1,"PAIRING REVIEW",IF(D93=0,"NOT ON THIS INVOICE",IF(D93&gt;1,"PAIRING REVIEW","SEE REVIEW")))))</x:f>
      </x:c>
      <x:c r="F93" s="58" t="str">
        <x:f>IF(COUNTA('PO'!A93:I93)=0,"",'PO'!I93)</x:f>
      </x:c>
    </x:row>
    <x:row r="94" ht="31" customHeight="1">
      <x:c r="A94" s="58" t="str">
        <x:f>IF(COUNTA('PO'!A94:I94)=0,"",IF('PO'!A94="","(missing ID)",'PO'!A94))</x:f>
      </x:c>
      <x:c r="B94" s="58" t="str">
        <x:f>IF(COUNTA('PO'!A94:I94)=0,"",'PO'!B94)</x:f>
      </x:c>
      <x:c r="C94" s="58" t="str">
        <x:f>IF(COUNTA('PO'!A94:I94)=0,"",'PO'!J94)</x:f>
      </x:c>
      <x:c r="D94" s="58" t="str">
        <x:f>IF(COUNTA('PO'!A94:I94)=0,"",SUMPRODUCT(--('Invoice'!$K$7:$K$106=C94)))</x:f>
      </x:c>
      <x:c r="E94" s="58" t="str">
        <x:f>IF(COUNTA('PO'!A94:I94)=0,"",IF('PO'!L94&lt;&gt;"READY",'PO'!L94,IF('PO'!M94&gt;1,"PAIRING REVIEW",IF(D94=0,"NOT ON THIS INVOICE",IF(D94&gt;1,"PAIRING REVIEW","SEE REVIEW")))))</x:f>
      </x:c>
      <x:c r="F94" s="58" t="str">
        <x:f>IF(COUNTA('PO'!A94:I94)=0,"",'PO'!I94)</x:f>
      </x:c>
    </x:row>
    <x:row r="95" ht="31" customHeight="1">
      <x:c r="A95" s="58" t="str">
        <x:f>IF(COUNTA('PO'!A95:I95)=0,"",IF('PO'!A95="","(missing ID)",'PO'!A95))</x:f>
      </x:c>
      <x:c r="B95" s="58" t="str">
        <x:f>IF(COUNTA('PO'!A95:I95)=0,"",'PO'!B95)</x:f>
      </x:c>
      <x:c r="C95" s="58" t="str">
        <x:f>IF(COUNTA('PO'!A95:I95)=0,"",'PO'!J95)</x:f>
      </x:c>
      <x:c r="D95" s="58" t="str">
        <x:f>IF(COUNTA('PO'!A95:I95)=0,"",SUMPRODUCT(--('Invoice'!$K$7:$K$106=C95)))</x:f>
      </x:c>
      <x:c r="E95" s="58" t="str">
        <x:f>IF(COUNTA('PO'!A95:I95)=0,"",IF('PO'!L95&lt;&gt;"READY",'PO'!L95,IF('PO'!M95&gt;1,"PAIRING REVIEW",IF(D95=0,"NOT ON THIS INVOICE",IF(D95&gt;1,"PAIRING REVIEW","SEE REVIEW")))))</x:f>
      </x:c>
      <x:c r="F95" s="58" t="str">
        <x:f>IF(COUNTA('PO'!A95:I95)=0,"",'PO'!I95)</x:f>
      </x:c>
    </x:row>
    <x:row r="96" ht="31" customHeight="1">
      <x:c r="A96" s="58" t="str">
        <x:f>IF(COUNTA('PO'!A96:I96)=0,"",IF('PO'!A96="","(missing ID)",'PO'!A96))</x:f>
      </x:c>
      <x:c r="B96" s="58" t="str">
        <x:f>IF(COUNTA('PO'!A96:I96)=0,"",'PO'!B96)</x:f>
      </x:c>
      <x:c r="C96" s="58" t="str">
        <x:f>IF(COUNTA('PO'!A96:I96)=0,"",'PO'!J96)</x:f>
      </x:c>
      <x:c r="D96" s="58" t="str">
        <x:f>IF(COUNTA('PO'!A96:I96)=0,"",SUMPRODUCT(--('Invoice'!$K$7:$K$106=C96)))</x:f>
      </x:c>
      <x:c r="E96" s="58" t="str">
        <x:f>IF(COUNTA('PO'!A96:I96)=0,"",IF('PO'!L96&lt;&gt;"READY",'PO'!L96,IF('PO'!M96&gt;1,"PAIRING REVIEW",IF(D96=0,"NOT ON THIS INVOICE",IF(D96&gt;1,"PAIRING REVIEW","SEE REVIEW")))))</x:f>
      </x:c>
      <x:c r="F96" s="58" t="str">
        <x:f>IF(COUNTA('PO'!A96:I96)=0,"",'PO'!I96)</x:f>
      </x:c>
    </x:row>
    <x:row r="97" ht="31" customHeight="1">
      <x:c r="A97" s="58" t="str">
        <x:f>IF(COUNTA('PO'!A97:I97)=0,"",IF('PO'!A97="","(missing ID)",'PO'!A97))</x:f>
      </x:c>
      <x:c r="B97" s="58" t="str">
        <x:f>IF(COUNTA('PO'!A97:I97)=0,"",'PO'!B97)</x:f>
      </x:c>
      <x:c r="C97" s="58" t="str">
        <x:f>IF(COUNTA('PO'!A97:I97)=0,"",'PO'!J97)</x:f>
      </x:c>
      <x:c r="D97" s="58" t="str">
        <x:f>IF(COUNTA('PO'!A97:I97)=0,"",SUMPRODUCT(--('Invoice'!$K$7:$K$106=C97)))</x:f>
      </x:c>
      <x:c r="E97" s="58" t="str">
        <x:f>IF(COUNTA('PO'!A97:I97)=0,"",IF('PO'!L97&lt;&gt;"READY",'PO'!L97,IF('PO'!M97&gt;1,"PAIRING REVIEW",IF(D97=0,"NOT ON THIS INVOICE",IF(D97&gt;1,"PAIRING REVIEW","SEE REVIEW")))))</x:f>
      </x:c>
      <x:c r="F97" s="58" t="str">
        <x:f>IF(COUNTA('PO'!A97:I97)=0,"",'PO'!I97)</x:f>
      </x:c>
    </x:row>
    <x:row r="98" ht="31" customHeight="1">
      <x:c r="A98" s="58" t="str">
        <x:f>IF(COUNTA('PO'!A98:I98)=0,"",IF('PO'!A98="","(missing ID)",'PO'!A98))</x:f>
      </x:c>
      <x:c r="B98" s="58" t="str">
        <x:f>IF(COUNTA('PO'!A98:I98)=0,"",'PO'!B98)</x:f>
      </x:c>
      <x:c r="C98" s="58" t="str">
        <x:f>IF(COUNTA('PO'!A98:I98)=0,"",'PO'!J98)</x:f>
      </x:c>
      <x:c r="D98" s="58" t="str">
        <x:f>IF(COUNTA('PO'!A98:I98)=0,"",SUMPRODUCT(--('Invoice'!$K$7:$K$106=C98)))</x:f>
      </x:c>
      <x:c r="E98" s="58" t="str">
        <x:f>IF(COUNTA('PO'!A98:I98)=0,"",IF('PO'!L98&lt;&gt;"READY",'PO'!L98,IF('PO'!M98&gt;1,"PAIRING REVIEW",IF(D98=0,"NOT ON THIS INVOICE",IF(D98&gt;1,"PAIRING REVIEW","SEE REVIEW")))))</x:f>
      </x:c>
      <x:c r="F98" s="58" t="str">
        <x:f>IF(COUNTA('PO'!A98:I98)=0,"",'PO'!I98)</x:f>
      </x:c>
    </x:row>
    <x:row r="99" ht="31" customHeight="1">
      <x:c r="A99" s="58" t="str">
        <x:f>IF(COUNTA('PO'!A99:I99)=0,"",IF('PO'!A99="","(missing ID)",'PO'!A99))</x:f>
      </x:c>
      <x:c r="B99" s="58" t="str">
        <x:f>IF(COUNTA('PO'!A99:I99)=0,"",'PO'!B99)</x:f>
      </x:c>
      <x:c r="C99" s="58" t="str">
        <x:f>IF(COUNTA('PO'!A99:I99)=0,"",'PO'!J99)</x:f>
      </x:c>
      <x:c r="D99" s="58" t="str">
        <x:f>IF(COUNTA('PO'!A99:I99)=0,"",SUMPRODUCT(--('Invoice'!$K$7:$K$106=C99)))</x:f>
      </x:c>
      <x:c r="E99" s="58" t="str">
        <x:f>IF(COUNTA('PO'!A99:I99)=0,"",IF('PO'!L99&lt;&gt;"READY",'PO'!L99,IF('PO'!M99&gt;1,"PAIRING REVIEW",IF(D99=0,"NOT ON THIS INVOICE",IF(D99&gt;1,"PAIRING REVIEW","SEE REVIEW")))))</x:f>
      </x:c>
      <x:c r="F99" s="58" t="str">
        <x:f>IF(COUNTA('PO'!A99:I99)=0,"",'PO'!I99)</x:f>
      </x:c>
    </x:row>
    <x:row r="100" ht="31" customHeight="1">
      <x:c r="A100" s="58" t="str">
        <x:f>IF(COUNTA('PO'!A100:I100)=0,"",IF('PO'!A100="","(missing ID)",'PO'!A100))</x:f>
      </x:c>
      <x:c r="B100" s="58" t="str">
        <x:f>IF(COUNTA('PO'!A100:I100)=0,"",'PO'!B100)</x:f>
      </x:c>
      <x:c r="C100" s="58" t="str">
        <x:f>IF(COUNTA('PO'!A100:I100)=0,"",'PO'!J100)</x:f>
      </x:c>
      <x:c r="D100" s="58" t="str">
        <x:f>IF(COUNTA('PO'!A100:I100)=0,"",SUMPRODUCT(--('Invoice'!$K$7:$K$106=C100)))</x:f>
      </x:c>
      <x:c r="E100" s="58" t="str">
        <x:f>IF(COUNTA('PO'!A100:I100)=0,"",IF('PO'!L100&lt;&gt;"READY",'PO'!L100,IF('PO'!M100&gt;1,"PAIRING REVIEW",IF(D100=0,"NOT ON THIS INVOICE",IF(D100&gt;1,"PAIRING REVIEW","SEE REVIEW")))))</x:f>
      </x:c>
      <x:c r="F100" s="58" t="str">
        <x:f>IF(COUNTA('PO'!A100:I100)=0,"",'PO'!I100)</x:f>
      </x:c>
    </x:row>
    <x:row r="101" ht="31" customHeight="1">
      <x:c r="A101" s="58" t="str">
        <x:f>IF(COUNTA('PO'!A101:I101)=0,"",IF('PO'!A101="","(missing ID)",'PO'!A101))</x:f>
      </x:c>
      <x:c r="B101" s="58" t="str">
        <x:f>IF(COUNTA('PO'!A101:I101)=0,"",'PO'!B101)</x:f>
      </x:c>
      <x:c r="C101" s="58" t="str">
        <x:f>IF(COUNTA('PO'!A101:I101)=0,"",'PO'!J101)</x:f>
      </x:c>
      <x:c r="D101" s="58" t="str">
        <x:f>IF(COUNTA('PO'!A101:I101)=0,"",SUMPRODUCT(--('Invoice'!$K$7:$K$106=C101)))</x:f>
      </x:c>
      <x:c r="E101" s="58" t="str">
        <x:f>IF(COUNTA('PO'!A101:I101)=0,"",IF('PO'!L101&lt;&gt;"READY",'PO'!L101,IF('PO'!M101&gt;1,"PAIRING REVIEW",IF(D101=0,"NOT ON THIS INVOICE",IF(D101&gt;1,"PAIRING REVIEW","SEE REVIEW")))))</x:f>
      </x:c>
      <x:c r="F101" s="58" t="str">
        <x:f>IF(COUNTA('PO'!A101:I101)=0,"",'PO'!I101)</x:f>
      </x:c>
    </x:row>
    <x:row r="102" ht="31" customHeight="1">
      <x:c r="A102" s="58" t="str">
        <x:f>IF(COUNTA('PO'!A102:I102)=0,"",IF('PO'!A102="","(missing ID)",'PO'!A102))</x:f>
      </x:c>
      <x:c r="B102" s="58" t="str">
        <x:f>IF(COUNTA('PO'!A102:I102)=0,"",'PO'!B102)</x:f>
      </x:c>
      <x:c r="C102" s="58" t="str">
        <x:f>IF(COUNTA('PO'!A102:I102)=0,"",'PO'!J102)</x:f>
      </x:c>
      <x:c r="D102" s="58" t="str">
        <x:f>IF(COUNTA('PO'!A102:I102)=0,"",SUMPRODUCT(--('Invoice'!$K$7:$K$106=C102)))</x:f>
      </x:c>
      <x:c r="E102" s="58" t="str">
        <x:f>IF(COUNTA('PO'!A102:I102)=0,"",IF('PO'!L102&lt;&gt;"READY",'PO'!L102,IF('PO'!M102&gt;1,"PAIRING REVIEW",IF(D102=0,"NOT ON THIS INVOICE",IF(D102&gt;1,"PAIRING REVIEW","SEE REVIEW")))))</x:f>
      </x:c>
      <x:c r="F102" s="58" t="str">
        <x:f>IF(COUNTA('PO'!A102:I102)=0,"",'PO'!I102)</x:f>
      </x:c>
    </x:row>
    <x:row r="103" ht="31" customHeight="1">
      <x:c r="A103" s="58" t="str">
        <x:f>IF(COUNTA('PO'!A103:I103)=0,"",IF('PO'!A103="","(missing ID)",'PO'!A103))</x:f>
      </x:c>
      <x:c r="B103" s="58" t="str">
        <x:f>IF(COUNTA('PO'!A103:I103)=0,"",'PO'!B103)</x:f>
      </x:c>
      <x:c r="C103" s="58" t="str">
        <x:f>IF(COUNTA('PO'!A103:I103)=0,"",'PO'!J103)</x:f>
      </x:c>
      <x:c r="D103" s="58" t="str">
        <x:f>IF(COUNTA('PO'!A103:I103)=0,"",SUMPRODUCT(--('Invoice'!$K$7:$K$106=C103)))</x:f>
      </x:c>
      <x:c r="E103" s="58" t="str">
        <x:f>IF(COUNTA('PO'!A103:I103)=0,"",IF('PO'!L103&lt;&gt;"READY",'PO'!L103,IF('PO'!M103&gt;1,"PAIRING REVIEW",IF(D103=0,"NOT ON THIS INVOICE",IF(D103&gt;1,"PAIRING REVIEW","SEE REVIEW")))))</x:f>
      </x:c>
      <x:c r="F103" s="58" t="str">
        <x:f>IF(COUNTA('PO'!A103:I103)=0,"",'PO'!I103)</x:f>
      </x:c>
    </x:row>
    <x:row r="104" ht="31" customHeight="1">
      <x:c r="A104" s="58" t="str">
        <x:f>IF(COUNTA('PO'!A104:I104)=0,"",IF('PO'!A104="","(missing ID)",'PO'!A104))</x:f>
      </x:c>
      <x:c r="B104" s="58" t="str">
        <x:f>IF(COUNTA('PO'!A104:I104)=0,"",'PO'!B104)</x:f>
      </x:c>
      <x:c r="C104" s="58" t="str">
        <x:f>IF(COUNTA('PO'!A104:I104)=0,"",'PO'!J104)</x:f>
      </x:c>
      <x:c r="D104" s="58" t="str">
        <x:f>IF(COUNTA('PO'!A104:I104)=0,"",SUMPRODUCT(--('Invoice'!$K$7:$K$106=C104)))</x:f>
      </x:c>
      <x:c r="E104" s="58" t="str">
        <x:f>IF(COUNTA('PO'!A104:I104)=0,"",IF('PO'!L104&lt;&gt;"READY",'PO'!L104,IF('PO'!M104&gt;1,"PAIRING REVIEW",IF(D104=0,"NOT ON THIS INVOICE",IF(D104&gt;1,"PAIRING REVIEW","SEE REVIEW")))))</x:f>
      </x:c>
      <x:c r="F104" s="58" t="str">
        <x:f>IF(COUNTA('PO'!A104:I104)=0,"",'PO'!I104)</x:f>
      </x:c>
    </x:row>
    <x:row r="105" ht="31" customHeight="1">
      <x:c r="A105" s="58" t="str">
        <x:f>IF(COUNTA('PO'!A105:I105)=0,"",IF('PO'!A105="","(missing ID)",'PO'!A105))</x:f>
      </x:c>
      <x:c r="B105" s="58" t="str">
        <x:f>IF(COUNTA('PO'!A105:I105)=0,"",'PO'!B105)</x:f>
      </x:c>
      <x:c r="C105" s="58" t="str">
        <x:f>IF(COUNTA('PO'!A105:I105)=0,"",'PO'!J105)</x:f>
      </x:c>
      <x:c r="D105" s="58" t="str">
        <x:f>IF(COUNTA('PO'!A105:I105)=0,"",SUMPRODUCT(--('Invoice'!$K$7:$K$106=C105)))</x:f>
      </x:c>
      <x:c r="E105" s="58" t="str">
        <x:f>IF(COUNTA('PO'!A105:I105)=0,"",IF('PO'!L105&lt;&gt;"READY",'PO'!L105,IF('PO'!M105&gt;1,"PAIRING REVIEW",IF(D105=0,"NOT ON THIS INVOICE",IF(D105&gt;1,"PAIRING REVIEW","SEE REVIEW")))))</x:f>
      </x:c>
      <x:c r="F105" s="58" t="str">
        <x:f>IF(COUNTA('PO'!A105:I105)=0,"",'PO'!I105)</x:f>
      </x:c>
    </x:row>
    <x:row r="106" ht="31" customHeight="1">
      <x:c r="A106" s="58" t="str">
        <x:f>IF(COUNTA('PO'!A106:I106)=0,"",IF('PO'!A106="","(missing ID)",'PO'!A106))</x:f>
      </x:c>
      <x:c r="B106" s="58" t="str">
        <x:f>IF(COUNTA('PO'!A106:I106)=0,"",'PO'!B106)</x:f>
      </x:c>
      <x:c r="C106" s="58" t="str">
        <x:f>IF(COUNTA('PO'!A106:I106)=0,"",'PO'!J106)</x:f>
      </x:c>
      <x:c r="D106" s="58" t="str">
        <x:f>IF(COUNTA('PO'!A106:I106)=0,"",SUMPRODUCT(--('Invoice'!$K$7:$K$106=C106)))</x:f>
      </x:c>
      <x:c r="E106" s="58" t="str">
        <x:f>IF(COUNTA('PO'!A106:I106)=0,"",IF('PO'!L106&lt;&gt;"READY",'PO'!L106,IF('PO'!M106&gt;1,"PAIRING REVIEW",IF(D106=0,"NOT ON THIS INVOICE",IF(D106&gt;1,"PAIRING REVIEW","SEE REVIEW")))))</x:f>
      </x:c>
      <x:c r="F106" s="58" t="str">
        <x:f>IF(COUNTA('PO'!A106:I106)=0,"",'PO'!I106)</x:f>
      </x:c>
    </x:row>
  </x:sheetData>
  <x:mergeCells>
    <x:mergeCell ref="A1:F2"/>
    <x:mergeCell ref="A3:F4"/>
  </x:mergeCells>
  <x:conditionalFormatting sqref="E7:E106">
    <x:cfRule type="expression" dxfId="7" priority="1">
      <x:formula>AND(E7&lt;&gt;"",E7&lt;&gt;"READY",E7&lt;&gt;"SEE REVIEW",E7&lt;&gt;"NO FLAG - REVIEW REQUIRED")</x:formula>
    </x:cfRule>
    <x:cfRule type="expression" dxfId="8" priority="2">
      <x:formula>E7="INPUT REVIEW"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36" hidden="0" customWidth="1"/>
    <x:col min="4" max="4" width="36" hidden="0" customWidth="1"/>
    <x:col min="5" max="5" width="17" hidden="0" customWidth="1"/>
    <x:col min="6" max="6" width="40" hidden="0" customWidth="1"/>
    <x:col min="7" max="7" width="18" hidden="0" customWidth="1"/>
    <x:col min="8" max="8" width="28" hidden="0" customWidth="1"/>
    <x:col min="9" max="9" width="36" hidden="0" customWidth="1"/>
  </x:cols>
  <x:sheetData>
    <x:row r="1" ht="23" customHeight="1">
      <x:c r="A1" s="10" t="str">
        <x:v>Discrepancies • Follow-up log</x:v>
      </x:c>
      <x:c r="B1" s="10"/>
      <x:c r="C1" s="10"/>
      <x:c r="D1" s="10"/>
      <x:c r="E1" s="10"/>
      <x:c r="F1" s="10"/>
      <x:c r="G1" s="10"/>
      <x:c r="H1" s="10"/>
      <x:c r="I1" s="10"/>
    </x:row>
    <x:row r="2" ht="23" customHeight="1">
      <x:c r="A2" s="10"/>
      <x:c r="B2" s="10"/>
      <x:c r="C2" s="10"/>
      <x:c r="D2" s="10"/>
      <x:c r="E2" s="10"/>
      <x:c r="F2" s="10"/>
      <x:c r="G2" s="10"/>
      <x:c r="H2" s="10"/>
      <x:c r="I2" s="10"/>
    </x:row>
    <x:row r="3" ht="23" customHeight="1">
      <x:c r="A3" s="17" t="str">
        <x:v>Sample issues are fictional and pending. Document differences are not confirmed credits. Keep the evidence and record the authorized outcome; no payment approval occurs here.</x:v>
      </x:c>
      <x:c r="B3" s="17"/>
      <x:c r="C3" s="17"/>
      <x:c r="D3" s="17"/>
      <x:c r="E3" s="17"/>
      <x:c r="F3" s="17"/>
      <x:c r="G3" s="17"/>
      <x:c r="H3" s="17"/>
      <x:c r="I3" s="17"/>
    </x:row>
    <x:row r="4" ht="23" customHeight="1">
      <x:c r="A4" s="17"/>
      <x:c r="B4" s="17"/>
      <x:c r="C4" s="17"/>
      <x:c r="D4" s="17"/>
      <x:c r="E4" s="17"/>
      <x:c r="F4" s="17"/>
      <x:c r="G4" s="17"/>
      <x:c r="H4" s="17"/>
      <x:c r="I4" s="17"/>
    </x:row>
    <x:row r="5" ht="23" customHeight="1">
      <x:c r="A5" s="6"/>
      <x:c r="B5" s="6"/>
      <x:c r="C5" s="6"/>
      <x:c r="D5" s="6"/>
      <x:c r="E5" s="6"/>
      <x:c r="F5" s="6"/>
      <x:c r="G5" s="6"/>
      <x:c r="H5" s="6"/>
      <x:c r="I5" s="6"/>
    </x:row>
    <x:row r="6" ht="38" customHeight="1">
      <x:c r="A6" s="25" t="str">
        <x:v>Issue</x:v>
      </x:c>
      <x:c r="B6" s="25" t="str">
        <x:v>Item / subject</x:v>
      </x:c>
      <x:c r="C6" s="25" t="str">
        <x:v>Invoice or observation</x:v>
      </x:c>
      <x:c r="D6" s="25" t="str">
        <x:v>Checked basis</x:v>
      </x:c>
      <x:c r="E6" s="25" t="str">
        <x:v>Document delta</x:v>
      </x:c>
      <x:c r="F6" s="25" t="str">
        <x:v>Question / next action</x:v>
      </x:c>
      <x:c r="G6" s="25" t="str">
        <x:v>Owner</x:v>
      </x:c>
      <x:c r="H6" s="25" t="str">
        <x:v>Status</x:v>
      </x:c>
      <x:c r="I6" s="25" t="str">
        <x:v>Resolution / evidence</x:v>
      </x:c>
    </x:row>
    <x:row r="7" ht="48" customHeight="1">
      <x:c r="A7" s="90" t="str">
        <x:v>Q-01</x:v>
      </x:c>
      <x:c r="B7" s="90" t="str">
        <x:v>AX-100 price</x:v>
      </x:c>
      <x:c r="C7" s="90" t="str">
        <x:v>Invoice p1 line 2: 100 each at 4.20</x:v>
      </x:c>
      <x:c r="D7" s="90" t="str">
        <x:v>PO p1 line 10: 100 each at 4.00</x:v>
      </x:c>
      <x:c r="E7" s="94" t="n">
        <x:f>'Review'!N8</x:f>
        <x:v>20</x:v>
      </x:c>
      <x:c r="F7" s="90" t="str">
        <x:v>Obtain accepted rate change or clarification.</x:v>
      </x:c>
      <x:c r="G7" s="90" t="str">
        <x:v>Buyer</x:v>
      </x:c>
      <x:c r="H7" s="90" t="str">
        <x:v>Pending</x:v>
      </x:c>
      <x:c r="I7" s="90" t="str"/>
    </x:row>
    <x:row r="8" ht="48" customHeight="1">
      <x:c r="A8" s="90" t="str">
        <x:v>Q-02</x:v>
      </x:c>
      <x:c r="B8" s="90" t="str">
        <x:v>FX-600 quantity</x:v>
      </x:c>
      <x:c r="C8" s="90" t="str">
        <x:v>Invoice p1 line 6: 12 each</x:v>
      </x:c>
      <x:c r="D8" s="90" t="str">
        <x:v>PO p1 line 60: 10 each</x:v>
      </x:c>
      <x:c r="E8" s="94" t="n">
        <x:f>'Review'!N12</x:f>
        <x:v>24</x:v>
      </x:c>
      <x:c r="F8" s="90" t="str">
        <x:v>Check amendment and receiving evidence.</x:v>
      </x:c>
      <x:c r="G8" s="90" t="str">
        <x:v>Buyer / receiving</x:v>
      </x:c>
      <x:c r="H8" s="90" t="str">
        <x:v>Pending</x:v>
      </x:c>
      <x:c r="I8" s="90" t="str"/>
    </x:row>
    <x:row r="9" ht="48" customHeight="1">
      <x:c r="A9" s="90" t="str">
        <x:v>Q-03</x:v>
      </x:c>
      <x:c r="B9" s="90" t="str">
        <x:v>Freight</x:v>
      </x:c>
      <x:c r="C9" s="90" t="str">
        <x:v>Invoice p1 line 7: 28.00</x:v>
      </x:c>
      <x:c r="D9" s="90" t="str">
        <x:v>PO p1 Notes: freight included</x:v>
      </x:c>
      <x:c r="E9" s="94" t="n">
        <x:f>'Invoice'!I13</x:f>
        <x:v>28</x:v>
      </x:c>
      <x:c r="F9" s="90" t="str">
        <x:v>Obtain agreed basis or correction.</x:v>
      </x:c>
      <x:c r="G9" s="90" t="str">
        <x:v>Buyer</x:v>
      </x:c>
      <x:c r="H9" s="90" t="str">
        <x:v>Pending</x:v>
      </x:c>
      <x:c r="I9" s="90" t="str"/>
    </x:row>
    <x:row r="10" ht="48" customHeight="1">
      <x:c r="A10" s="90" t="str">
        <x:v>Q-04</x:v>
      </x:c>
      <x:c r="B10" s="90" t="str">
        <x:v>BX-200 price</x:v>
      </x:c>
      <x:c r="C10" s="90" t="str">
        <x:v>Invoice p1 line 1: 7.60 per each</x:v>
      </x:c>
      <x:c r="D10" s="90" t="str">
        <x:v>PO p1 line 20: 8.00 per each</x:v>
      </x:c>
      <x:c r="E10" s="94" t="n">
        <x:f>'Review'!N7</x:f>
        <x:v>-20</x:v>
      </x:c>
      <x:c r="F10" s="90" t="str">
        <x:v>Verify the lower price and record the result.</x:v>
      </x:c>
      <x:c r="G10" s="90" t="str">
        <x:v>Buyer</x:v>
      </x:c>
      <x:c r="H10" s="90" t="str">
        <x:v>Pending</x:v>
      </x:c>
      <x:c r="I10" s="90" t="str"/>
    </x:row>
    <x:row r="11" ht="48" customHeight="1">
      <x:c r="A11" s="90" t="str">
        <x:v>Q-05</x:v>
      </x:c>
      <x:c r="B11" s="90" t="str">
        <x:v>EX-500 absent</x:v>
      </x:c>
      <x:c r="C11" s="90" t="str">
        <x:v>No corresponding row on this invoice</x:v>
      </x:c>
      <x:c r="D11" s="90" t="str">
        <x:v>PO p1 line 50: 30 each, 180.00</x:v>
      </x:c>
      <x:c r="E11" s="94" t="n">
        <x:f>-'PO'!H11</x:f>
        <x:v>-180</x:v>
      </x:c>
      <x:c r="F11" s="90" t="str">
        <x:v>Check partial billing and other records; do not infer nondelivery.</x:v>
      </x:c>
      <x:c r="G11" s="90" t="str">
        <x:v>Buyer</x:v>
      </x:c>
      <x:c r="H11" s="90" t="str">
        <x:v>Pending</x:v>
      </x:c>
      <x:c r="I11" s="90" t="str"/>
    </x:row>
    <x:row r="12" ht="48" customHeight="1">
      <x:c r="A12" s="90"/>
      <x:c r="B12" s="90"/>
      <x:c r="C12" s="90"/>
      <x:c r="D12" s="90"/>
      <x:c r="E12" s="94"/>
      <x:c r="F12" s="90"/>
      <x:c r="G12" s="90"/>
      <x:c r="H12" s="90"/>
      <x:c r="I12" s="90"/>
    </x:row>
    <x:row r="13" ht="48" customHeight="1">
      <x:c r="A13" s="90"/>
      <x:c r="B13" s="90"/>
      <x:c r="C13" s="90"/>
      <x:c r="D13" s="90"/>
      <x:c r="E13" s="94"/>
      <x:c r="F13" s="90"/>
      <x:c r="G13" s="90"/>
      <x:c r="H13" s="90"/>
      <x:c r="I13" s="90"/>
    </x:row>
    <x:row r="14" ht="48" customHeight="1">
      <x:c r="A14" s="90"/>
      <x:c r="B14" s="90"/>
      <x:c r="C14" s="90"/>
      <x:c r="D14" s="90"/>
      <x:c r="E14" s="94"/>
      <x:c r="F14" s="90"/>
      <x:c r="G14" s="90"/>
      <x:c r="H14" s="90"/>
      <x:c r="I14" s="90"/>
    </x:row>
    <x:row r="15" ht="48" customHeight="1">
      <x:c r="A15" s="90"/>
      <x:c r="B15" s="90"/>
      <x:c r="C15" s="90"/>
      <x:c r="D15" s="90"/>
      <x:c r="E15" s="94"/>
      <x:c r="F15" s="90"/>
      <x:c r="G15" s="90"/>
      <x:c r="H15" s="90"/>
      <x:c r="I15" s="90"/>
    </x:row>
    <x:row r="16" ht="48" customHeight="1">
      <x:c r="A16" s="90"/>
      <x:c r="B16" s="90"/>
      <x:c r="C16" s="90"/>
      <x:c r="D16" s="90"/>
      <x:c r="E16" s="94"/>
      <x:c r="F16" s="90"/>
      <x:c r="G16" s="90"/>
      <x:c r="H16" s="90"/>
      <x:c r="I16" s="90"/>
    </x:row>
    <x:row r="17" ht="48" customHeight="1">
      <x:c r="A17" s="90"/>
      <x:c r="B17" s="90"/>
      <x:c r="C17" s="90"/>
      <x:c r="D17" s="90"/>
      <x:c r="E17" s="94"/>
      <x:c r="F17" s="90"/>
      <x:c r="G17" s="90"/>
      <x:c r="H17" s="90"/>
      <x:c r="I17" s="90"/>
    </x:row>
    <x:row r="18" ht="48" customHeight="1">
      <x:c r="A18" s="90"/>
      <x:c r="B18" s="90"/>
      <x:c r="C18" s="90"/>
      <x:c r="D18" s="90"/>
      <x:c r="E18" s="94"/>
      <x:c r="F18" s="90"/>
      <x:c r="G18" s="90"/>
      <x:c r="H18" s="90"/>
      <x:c r="I18" s="90"/>
    </x:row>
    <x:row r="19" ht="48" customHeight="1">
      <x:c r="A19" s="90"/>
      <x:c r="B19" s="90"/>
      <x:c r="C19" s="90"/>
      <x:c r="D19" s="90"/>
      <x:c r="E19" s="94"/>
      <x:c r="F19" s="90"/>
      <x:c r="G19" s="90"/>
      <x:c r="H19" s="90"/>
      <x:c r="I19" s="90"/>
    </x:row>
    <x:row r="20" ht="48" customHeight="1">
      <x:c r="A20" s="90"/>
      <x:c r="B20" s="90"/>
      <x:c r="C20" s="90"/>
      <x:c r="D20" s="90"/>
      <x:c r="E20" s="94"/>
      <x:c r="F20" s="90"/>
      <x:c r="G20" s="90"/>
      <x:c r="H20" s="90"/>
      <x:c r="I20" s="90"/>
    </x:row>
    <x:row r="21" ht="48" customHeight="1">
      <x:c r="A21" s="90"/>
      <x:c r="B21" s="90"/>
      <x:c r="C21" s="90"/>
      <x:c r="D21" s="90"/>
      <x:c r="E21" s="94"/>
      <x:c r="F21" s="90"/>
      <x:c r="G21" s="90"/>
      <x:c r="H21" s="90"/>
      <x:c r="I21" s="90"/>
    </x:row>
    <x:row r="22" ht="48" customHeight="1">
      <x:c r="A22" s="90"/>
      <x:c r="B22" s="90"/>
      <x:c r="C22" s="90"/>
      <x:c r="D22" s="90"/>
      <x:c r="E22" s="94"/>
      <x:c r="F22" s="90"/>
      <x:c r="G22" s="90"/>
      <x:c r="H22" s="90"/>
      <x:c r="I22" s="90"/>
    </x:row>
    <x:row r="23" ht="48" customHeight="1">
      <x:c r="A23" s="90"/>
      <x:c r="B23" s="90"/>
      <x:c r="C23" s="90"/>
      <x:c r="D23" s="90"/>
      <x:c r="E23" s="94"/>
      <x:c r="F23" s="90"/>
      <x:c r="G23" s="90"/>
      <x:c r="H23" s="90"/>
      <x:c r="I23" s="90"/>
    </x:row>
    <x:row r="24" ht="48" customHeight="1">
      <x:c r="A24" s="90"/>
      <x:c r="B24" s="90"/>
      <x:c r="C24" s="90"/>
      <x:c r="D24" s="90"/>
      <x:c r="E24" s="94"/>
      <x:c r="F24" s="90"/>
      <x:c r="G24" s="90"/>
      <x:c r="H24" s="90"/>
      <x:c r="I24" s="90"/>
    </x:row>
    <x:row r="25" ht="48" customHeight="1">
      <x:c r="A25" s="90"/>
      <x:c r="B25" s="90"/>
      <x:c r="C25" s="90"/>
      <x:c r="D25" s="90"/>
      <x:c r="E25" s="94"/>
      <x:c r="F25" s="90"/>
      <x:c r="G25" s="90"/>
      <x:c r="H25" s="90"/>
      <x:c r="I25" s="90"/>
    </x:row>
    <x:row r="26" ht="48" customHeight="1">
      <x:c r="A26" s="90"/>
      <x:c r="B26" s="90"/>
      <x:c r="C26" s="90"/>
      <x:c r="D26" s="90"/>
      <x:c r="E26" s="94"/>
      <x:c r="F26" s="90"/>
      <x:c r="G26" s="90"/>
      <x:c r="H26" s="90"/>
      <x:c r="I26" s="90"/>
    </x:row>
    <x:row r="27" ht="48" customHeight="1">
      <x:c r="A27" s="90"/>
      <x:c r="B27" s="90"/>
      <x:c r="C27" s="90"/>
      <x:c r="D27" s="90"/>
      <x:c r="E27" s="94"/>
      <x:c r="F27" s="90"/>
      <x:c r="G27" s="90"/>
      <x:c r="H27" s="90"/>
      <x:c r="I27" s="90"/>
    </x:row>
    <x:row r="28" ht="48" customHeight="1">
      <x:c r="A28" s="90"/>
      <x:c r="B28" s="90"/>
      <x:c r="C28" s="90"/>
      <x:c r="D28" s="90"/>
      <x:c r="E28" s="94"/>
      <x:c r="F28" s="90"/>
      <x:c r="G28" s="90"/>
      <x:c r="H28" s="90"/>
      <x:c r="I28" s="90"/>
    </x:row>
    <x:row r="29" ht="48" customHeight="1">
      <x:c r="A29" s="90"/>
      <x:c r="B29" s="90"/>
      <x:c r="C29" s="90"/>
      <x:c r="D29" s="90"/>
      <x:c r="E29" s="94"/>
      <x:c r="F29" s="90"/>
      <x:c r="G29" s="90"/>
      <x:c r="H29" s="90"/>
      <x:c r="I29" s="90"/>
    </x:row>
    <x:row r="30" ht="48" customHeight="1">
      <x:c r="A30" s="90"/>
      <x:c r="B30" s="90"/>
      <x:c r="C30" s="90"/>
      <x:c r="D30" s="90"/>
      <x:c r="E30" s="94"/>
      <x:c r="F30" s="90"/>
      <x:c r="G30" s="90"/>
      <x:c r="H30" s="90"/>
      <x:c r="I30" s="90"/>
    </x:row>
    <x:row r="31" ht="48" customHeight="1">
      <x:c r="A31" s="90"/>
      <x:c r="B31" s="90"/>
      <x:c r="C31" s="90"/>
      <x:c r="D31" s="90"/>
      <x:c r="E31" s="94"/>
      <x:c r="F31" s="90"/>
      <x:c r="G31" s="90"/>
      <x:c r="H31" s="90"/>
      <x:c r="I31" s="90"/>
    </x:row>
    <x:row r="32" ht="48" customHeight="1">
      <x:c r="A32" s="90"/>
      <x:c r="B32" s="90"/>
      <x:c r="C32" s="90"/>
      <x:c r="D32" s="90"/>
      <x:c r="E32" s="94"/>
      <x:c r="F32" s="90"/>
      <x:c r="G32" s="90"/>
      <x:c r="H32" s="90"/>
      <x:c r="I32" s="90"/>
    </x:row>
    <x:row r="33" ht="48" customHeight="1">
      <x:c r="A33" s="90"/>
      <x:c r="B33" s="90"/>
      <x:c r="C33" s="90"/>
      <x:c r="D33" s="90"/>
      <x:c r="E33" s="94"/>
      <x:c r="F33" s="90"/>
      <x:c r="G33" s="90"/>
      <x:c r="H33" s="90"/>
      <x:c r="I33" s="90"/>
    </x:row>
    <x:row r="34" ht="48" customHeight="1">
      <x:c r="A34" s="90"/>
      <x:c r="B34" s="90"/>
      <x:c r="C34" s="90"/>
      <x:c r="D34" s="90"/>
      <x:c r="E34" s="94"/>
      <x:c r="F34" s="90"/>
      <x:c r="G34" s="90"/>
      <x:c r="H34" s="90"/>
      <x:c r="I34" s="90"/>
    </x:row>
    <x:row r="35" ht="48" customHeight="1">
      <x:c r="A35" s="90"/>
      <x:c r="B35" s="90"/>
      <x:c r="C35" s="90"/>
      <x:c r="D35" s="90"/>
      <x:c r="E35" s="94"/>
      <x:c r="F35" s="90"/>
      <x:c r="G35" s="90"/>
      <x:c r="H35" s="90"/>
      <x:c r="I35" s="90"/>
    </x:row>
    <x:row r="36" ht="48" customHeight="1">
      <x:c r="A36" s="90"/>
      <x:c r="B36" s="90"/>
      <x:c r="C36" s="90"/>
      <x:c r="D36" s="90"/>
      <x:c r="E36" s="94"/>
      <x:c r="F36" s="90"/>
      <x:c r="G36" s="90"/>
      <x:c r="H36" s="90"/>
      <x:c r="I36" s="90"/>
    </x:row>
    <x:row r="37" ht="48" customHeight="1">
      <x:c r="A37" s="90"/>
      <x:c r="B37" s="90"/>
      <x:c r="C37" s="90"/>
      <x:c r="D37" s="90"/>
      <x:c r="E37" s="94"/>
      <x:c r="F37" s="90"/>
      <x:c r="G37" s="90"/>
      <x:c r="H37" s="90"/>
      <x:c r="I37" s="90"/>
    </x:row>
    <x:row r="38" ht="48" customHeight="1">
      <x:c r="A38" s="90"/>
      <x:c r="B38" s="90"/>
      <x:c r="C38" s="90"/>
      <x:c r="D38" s="90"/>
      <x:c r="E38" s="94"/>
      <x:c r="F38" s="90"/>
      <x:c r="G38" s="90"/>
      <x:c r="H38" s="90"/>
      <x:c r="I38" s="90"/>
    </x:row>
    <x:row r="39" ht="48" customHeight="1">
      <x:c r="A39" s="90"/>
      <x:c r="B39" s="90"/>
      <x:c r="C39" s="90"/>
      <x:c r="D39" s="90"/>
      <x:c r="E39" s="94"/>
      <x:c r="F39" s="90"/>
      <x:c r="G39" s="90"/>
      <x:c r="H39" s="90"/>
      <x:c r="I39" s="90"/>
    </x:row>
    <x:row r="40" ht="48" customHeight="1">
      <x:c r="A40" s="90"/>
      <x:c r="B40" s="90"/>
      <x:c r="C40" s="90"/>
      <x:c r="D40" s="90"/>
      <x:c r="E40" s="94"/>
      <x:c r="F40" s="90"/>
      <x:c r="G40" s="90"/>
      <x:c r="H40" s="90"/>
      <x:c r="I40" s="90"/>
    </x:row>
    <x:row r="41" ht="48" customHeight="1">
      <x:c r="A41" s="90"/>
      <x:c r="B41" s="90"/>
      <x:c r="C41" s="90"/>
      <x:c r="D41" s="90"/>
      <x:c r="E41" s="94"/>
      <x:c r="F41" s="90"/>
      <x:c r="G41" s="90"/>
      <x:c r="H41" s="90"/>
      <x:c r="I41" s="90"/>
    </x:row>
    <x:row r="42" ht="48" customHeight="1">
      <x:c r="A42" s="90"/>
      <x:c r="B42" s="90"/>
      <x:c r="C42" s="90"/>
      <x:c r="D42" s="90"/>
      <x:c r="E42" s="94"/>
      <x:c r="F42" s="90"/>
      <x:c r="G42" s="90"/>
      <x:c r="H42" s="90"/>
      <x:c r="I42" s="90"/>
    </x:row>
    <x:row r="43" ht="48" customHeight="1">
      <x:c r="A43" s="90"/>
      <x:c r="B43" s="90"/>
      <x:c r="C43" s="90"/>
      <x:c r="D43" s="90"/>
      <x:c r="E43" s="94"/>
      <x:c r="F43" s="90"/>
      <x:c r="G43" s="90"/>
      <x:c r="H43" s="90"/>
      <x:c r="I43" s="90"/>
    </x:row>
    <x:row r="44" ht="48" customHeight="1">
      <x:c r="A44" s="90"/>
      <x:c r="B44" s="90"/>
      <x:c r="C44" s="90"/>
      <x:c r="D44" s="90"/>
      <x:c r="E44" s="94"/>
      <x:c r="F44" s="90"/>
      <x:c r="G44" s="90"/>
      <x:c r="H44" s="90"/>
      <x:c r="I44" s="90"/>
    </x:row>
    <x:row r="45" ht="48" customHeight="1">
      <x:c r="A45" s="90"/>
      <x:c r="B45" s="90"/>
      <x:c r="C45" s="90"/>
      <x:c r="D45" s="90"/>
      <x:c r="E45" s="94"/>
      <x:c r="F45" s="90"/>
      <x:c r="G45" s="90"/>
      <x:c r="H45" s="90"/>
      <x:c r="I45" s="90"/>
    </x:row>
    <x:row r="46" ht="48" customHeight="1">
      <x:c r="A46" s="90"/>
      <x:c r="B46" s="90"/>
      <x:c r="C46" s="90"/>
      <x:c r="D46" s="90"/>
      <x:c r="E46" s="94"/>
      <x:c r="F46" s="90"/>
      <x:c r="G46" s="90"/>
      <x:c r="H46" s="90"/>
      <x:c r="I46" s="90"/>
    </x:row>
    <x:row r="47" ht="48" customHeight="1">
      <x:c r="A47" s="90"/>
      <x:c r="B47" s="90"/>
      <x:c r="C47" s="90"/>
      <x:c r="D47" s="90"/>
      <x:c r="E47" s="94"/>
      <x:c r="F47" s="90"/>
      <x:c r="G47" s="90"/>
      <x:c r="H47" s="90"/>
      <x:c r="I47" s="90"/>
    </x:row>
    <x:row r="48" ht="48" customHeight="1">
      <x:c r="A48" s="90"/>
      <x:c r="B48" s="90"/>
      <x:c r="C48" s="90"/>
      <x:c r="D48" s="90"/>
      <x:c r="E48" s="94"/>
      <x:c r="F48" s="90"/>
      <x:c r="G48" s="90"/>
      <x:c r="H48" s="90"/>
      <x:c r="I48" s="90"/>
    </x:row>
    <x:row r="49" ht="48" customHeight="1">
      <x:c r="A49" s="90"/>
      <x:c r="B49" s="90"/>
      <x:c r="C49" s="90"/>
      <x:c r="D49" s="90"/>
      <x:c r="E49" s="94"/>
      <x:c r="F49" s="90"/>
      <x:c r="G49" s="90"/>
      <x:c r="H49" s="90"/>
      <x:c r="I49" s="90"/>
    </x:row>
    <x:row r="50" ht="48" customHeight="1">
      <x:c r="A50" s="90"/>
      <x:c r="B50" s="90"/>
      <x:c r="C50" s="90"/>
      <x:c r="D50" s="90"/>
      <x:c r="E50" s="94"/>
      <x:c r="F50" s="90"/>
      <x:c r="G50" s="90"/>
      <x:c r="H50" s="90"/>
      <x:c r="I50" s="90"/>
    </x:row>
    <x:row r="51" ht="48" customHeight="1">
      <x:c r="A51" s="90"/>
      <x:c r="B51" s="90"/>
      <x:c r="C51" s="90"/>
      <x:c r="D51" s="90"/>
      <x:c r="E51" s="94"/>
      <x:c r="F51" s="90"/>
      <x:c r="G51" s="90"/>
      <x:c r="H51" s="90"/>
      <x:c r="I51" s="90"/>
    </x:row>
    <x:row r="52" ht="48" customHeight="1">
      <x:c r="A52" s="90"/>
      <x:c r="B52" s="90"/>
      <x:c r="C52" s="90"/>
      <x:c r="D52" s="90"/>
      <x:c r="E52" s="94"/>
      <x:c r="F52" s="90"/>
      <x:c r="G52" s="90"/>
      <x:c r="H52" s="90"/>
      <x:c r="I52" s="90"/>
    </x:row>
    <x:row r="53" ht="48" customHeight="1">
      <x:c r="A53" s="90"/>
      <x:c r="B53" s="90"/>
      <x:c r="C53" s="90"/>
      <x:c r="D53" s="90"/>
      <x:c r="E53" s="94"/>
      <x:c r="F53" s="90"/>
      <x:c r="G53" s="90"/>
      <x:c r="H53" s="90"/>
      <x:c r="I53" s="90"/>
    </x:row>
    <x:row r="54" ht="48" customHeight="1">
      <x:c r="A54" s="90"/>
      <x:c r="B54" s="90"/>
      <x:c r="C54" s="90"/>
      <x:c r="D54" s="90"/>
      <x:c r="E54" s="94"/>
      <x:c r="F54" s="90"/>
      <x:c r="G54" s="90"/>
      <x:c r="H54" s="90"/>
      <x:c r="I54" s="90"/>
    </x:row>
    <x:row r="55" ht="48" customHeight="1">
      <x:c r="A55" s="90"/>
      <x:c r="B55" s="90"/>
      <x:c r="C55" s="90"/>
      <x:c r="D55" s="90"/>
      <x:c r="E55" s="94"/>
      <x:c r="F55" s="90"/>
      <x:c r="G55" s="90"/>
      <x:c r="H55" s="90"/>
      <x:c r="I55" s="90"/>
    </x:row>
    <x:row r="56" ht="48" customHeight="1">
      <x:c r="A56" s="90"/>
      <x:c r="B56" s="90"/>
      <x:c r="C56" s="90"/>
      <x:c r="D56" s="90"/>
      <x:c r="E56" s="94"/>
      <x:c r="F56" s="90"/>
      <x:c r="G56" s="90"/>
      <x:c r="H56" s="90"/>
      <x:c r="I56" s="90"/>
    </x:row>
    <x:row r="57" ht="48" customHeight="1">
      <x:c r="A57" s="90"/>
      <x:c r="B57" s="90"/>
      <x:c r="C57" s="90"/>
      <x:c r="D57" s="90"/>
      <x:c r="E57" s="94"/>
      <x:c r="F57" s="90"/>
      <x:c r="G57" s="90"/>
      <x:c r="H57" s="90"/>
      <x:c r="I57" s="90"/>
    </x:row>
    <x:row r="58" ht="48" customHeight="1">
      <x:c r="A58" s="90"/>
      <x:c r="B58" s="90"/>
      <x:c r="C58" s="90"/>
      <x:c r="D58" s="90"/>
      <x:c r="E58" s="94"/>
      <x:c r="F58" s="90"/>
      <x:c r="G58" s="90"/>
      <x:c r="H58" s="90"/>
      <x:c r="I58" s="90"/>
    </x:row>
    <x:row r="59" ht="48" customHeight="1">
      <x:c r="A59" s="90"/>
      <x:c r="B59" s="90"/>
      <x:c r="C59" s="90"/>
      <x:c r="D59" s="90"/>
      <x:c r="E59" s="94"/>
      <x:c r="F59" s="90"/>
      <x:c r="G59" s="90"/>
      <x:c r="H59" s="90"/>
      <x:c r="I59" s="90"/>
    </x:row>
    <x:row r="60" ht="48" customHeight="1">
      <x:c r="A60" s="90"/>
      <x:c r="B60" s="90"/>
      <x:c r="C60" s="90"/>
      <x:c r="D60" s="90"/>
      <x:c r="E60" s="94"/>
      <x:c r="F60" s="90"/>
      <x:c r="G60" s="90"/>
      <x:c r="H60" s="90"/>
      <x:c r="I60" s="90"/>
    </x:row>
    <x:row r="61" ht="48" customHeight="1">
      <x:c r="A61" s="90"/>
      <x:c r="B61" s="90"/>
      <x:c r="C61" s="90"/>
      <x:c r="D61" s="90"/>
      <x:c r="E61" s="94"/>
      <x:c r="F61" s="90"/>
      <x:c r="G61" s="90"/>
      <x:c r="H61" s="90"/>
      <x:c r="I61" s="90"/>
    </x:row>
    <x:row r="62" ht="48" customHeight="1">
      <x:c r="A62" s="90"/>
      <x:c r="B62" s="90"/>
      <x:c r="C62" s="90"/>
      <x:c r="D62" s="90"/>
      <x:c r="E62" s="94"/>
      <x:c r="F62" s="90"/>
      <x:c r="G62" s="90"/>
      <x:c r="H62" s="90"/>
      <x:c r="I62" s="90"/>
    </x:row>
    <x:row r="63" ht="48" customHeight="1">
      <x:c r="A63" s="90"/>
      <x:c r="B63" s="90"/>
      <x:c r="C63" s="90"/>
      <x:c r="D63" s="90"/>
      <x:c r="E63" s="94"/>
      <x:c r="F63" s="90"/>
      <x:c r="G63" s="90"/>
      <x:c r="H63" s="90"/>
      <x:c r="I63" s="90"/>
    </x:row>
    <x:row r="64" ht="48" customHeight="1">
      <x:c r="A64" s="90"/>
      <x:c r="B64" s="90"/>
      <x:c r="C64" s="90"/>
      <x:c r="D64" s="90"/>
      <x:c r="E64" s="94"/>
      <x:c r="F64" s="90"/>
      <x:c r="G64" s="90"/>
      <x:c r="H64" s="90"/>
      <x:c r="I64" s="90"/>
    </x:row>
    <x:row r="65" ht="48" customHeight="1">
      <x:c r="A65" s="90"/>
      <x:c r="B65" s="90"/>
      <x:c r="C65" s="90"/>
      <x:c r="D65" s="90"/>
      <x:c r="E65" s="94"/>
      <x:c r="F65" s="90"/>
      <x:c r="G65" s="90"/>
      <x:c r="H65" s="90"/>
      <x:c r="I65" s="90"/>
    </x:row>
    <x:row r="66" ht="48" customHeight="1">
      <x:c r="A66" s="90"/>
      <x:c r="B66" s="90"/>
      <x:c r="C66" s="90"/>
      <x:c r="D66" s="90"/>
      <x:c r="E66" s="94"/>
      <x:c r="F66" s="90"/>
      <x:c r="G66" s="90"/>
      <x:c r="H66" s="90"/>
      <x:c r="I66" s="90"/>
    </x:row>
    <x:row r="67" ht="48" customHeight="1">
      <x:c r="A67" s="90"/>
      <x:c r="B67" s="90"/>
      <x:c r="C67" s="90"/>
      <x:c r="D67" s="90"/>
      <x:c r="E67" s="94"/>
      <x:c r="F67" s="90"/>
      <x:c r="G67" s="90"/>
      <x:c r="H67" s="90"/>
      <x:c r="I67" s="90"/>
    </x:row>
    <x:row r="68" ht="48" customHeight="1">
      <x:c r="A68" s="90"/>
      <x:c r="B68" s="90"/>
      <x:c r="C68" s="90"/>
      <x:c r="D68" s="90"/>
      <x:c r="E68" s="94"/>
      <x:c r="F68" s="90"/>
      <x:c r="G68" s="90"/>
      <x:c r="H68" s="90"/>
      <x:c r="I68" s="90"/>
    </x:row>
    <x:row r="69" ht="48" customHeight="1">
      <x:c r="A69" s="90"/>
      <x:c r="B69" s="90"/>
      <x:c r="C69" s="90"/>
      <x:c r="D69" s="90"/>
      <x:c r="E69" s="94"/>
      <x:c r="F69" s="90"/>
      <x:c r="G69" s="90"/>
      <x:c r="H69" s="90"/>
      <x:c r="I69" s="90"/>
    </x:row>
    <x:row r="70" ht="48" customHeight="1">
      <x:c r="A70" s="90"/>
      <x:c r="B70" s="90"/>
      <x:c r="C70" s="90"/>
      <x:c r="D70" s="90"/>
      <x:c r="E70" s="94"/>
      <x:c r="F70" s="90"/>
      <x:c r="G70" s="90"/>
      <x:c r="H70" s="90"/>
      <x:c r="I70" s="90"/>
    </x:row>
    <x:row r="71" ht="48" customHeight="1">
      <x:c r="A71" s="90"/>
      <x:c r="B71" s="90"/>
      <x:c r="C71" s="90"/>
      <x:c r="D71" s="90"/>
      <x:c r="E71" s="94"/>
      <x:c r="F71" s="90"/>
      <x:c r="G71" s="90"/>
      <x:c r="H71" s="90"/>
      <x:c r="I71" s="90"/>
    </x:row>
    <x:row r="72" ht="48" customHeight="1">
      <x:c r="A72" s="90"/>
      <x:c r="B72" s="90"/>
      <x:c r="C72" s="90"/>
      <x:c r="D72" s="90"/>
      <x:c r="E72" s="94"/>
      <x:c r="F72" s="90"/>
      <x:c r="G72" s="90"/>
      <x:c r="H72" s="90"/>
      <x:c r="I72" s="90"/>
    </x:row>
    <x:row r="73" ht="48" customHeight="1">
      <x:c r="A73" s="90"/>
      <x:c r="B73" s="90"/>
      <x:c r="C73" s="90"/>
      <x:c r="D73" s="90"/>
      <x:c r="E73" s="94"/>
      <x:c r="F73" s="90"/>
      <x:c r="G73" s="90"/>
      <x:c r="H73" s="90"/>
      <x:c r="I73" s="90"/>
    </x:row>
    <x:row r="74" ht="48" customHeight="1">
      <x:c r="A74" s="90"/>
      <x:c r="B74" s="90"/>
      <x:c r="C74" s="90"/>
      <x:c r="D74" s="90"/>
      <x:c r="E74" s="94"/>
      <x:c r="F74" s="90"/>
      <x:c r="G74" s="90"/>
      <x:c r="H74" s="90"/>
      <x:c r="I74" s="90"/>
    </x:row>
    <x:row r="75" ht="48" customHeight="1">
      <x:c r="A75" s="90"/>
      <x:c r="B75" s="90"/>
      <x:c r="C75" s="90"/>
      <x:c r="D75" s="90"/>
      <x:c r="E75" s="94"/>
      <x:c r="F75" s="90"/>
      <x:c r="G75" s="90"/>
      <x:c r="H75" s="90"/>
      <x:c r="I75" s="90"/>
    </x:row>
    <x:row r="76" ht="48" customHeight="1">
      <x:c r="A76" s="90"/>
      <x:c r="B76" s="90"/>
      <x:c r="C76" s="90"/>
      <x:c r="D76" s="90"/>
      <x:c r="E76" s="94"/>
      <x:c r="F76" s="90"/>
      <x:c r="G76" s="90"/>
      <x:c r="H76" s="90"/>
      <x:c r="I76" s="90"/>
    </x:row>
    <x:row r="77" ht="48" customHeight="1">
      <x:c r="A77" s="90"/>
      <x:c r="B77" s="90"/>
      <x:c r="C77" s="90"/>
      <x:c r="D77" s="90"/>
      <x:c r="E77" s="94"/>
      <x:c r="F77" s="90"/>
      <x:c r="G77" s="90"/>
      <x:c r="H77" s="90"/>
      <x:c r="I77" s="90"/>
    </x:row>
    <x:row r="78" ht="48" customHeight="1">
      <x:c r="A78" s="90"/>
      <x:c r="B78" s="90"/>
      <x:c r="C78" s="90"/>
      <x:c r="D78" s="90"/>
      <x:c r="E78" s="94"/>
      <x:c r="F78" s="90"/>
      <x:c r="G78" s="90"/>
      <x:c r="H78" s="90"/>
      <x:c r="I78" s="90"/>
    </x:row>
    <x:row r="79" ht="48" customHeight="1">
      <x:c r="A79" s="90"/>
      <x:c r="B79" s="90"/>
      <x:c r="C79" s="90"/>
      <x:c r="D79" s="90"/>
      <x:c r="E79" s="94"/>
      <x:c r="F79" s="90"/>
      <x:c r="G79" s="90"/>
      <x:c r="H79" s="90"/>
      <x:c r="I79" s="90"/>
    </x:row>
    <x:row r="80" ht="48" customHeight="1">
      <x:c r="A80" s="90"/>
      <x:c r="B80" s="90"/>
      <x:c r="C80" s="90"/>
      <x:c r="D80" s="90"/>
      <x:c r="E80" s="94"/>
      <x:c r="F80" s="90"/>
      <x:c r="G80" s="90"/>
      <x:c r="H80" s="90"/>
      <x:c r="I80" s="90"/>
    </x:row>
    <x:row r="81" ht="48" customHeight="1">
      <x:c r="A81" s="90"/>
      <x:c r="B81" s="90"/>
      <x:c r="C81" s="90"/>
      <x:c r="D81" s="90"/>
      <x:c r="E81" s="94"/>
      <x:c r="F81" s="90"/>
      <x:c r="G81" s="90"/>
      <x:c r="H81" s="90"/>
      <x:c r="I81" s="90"/>
    </x:row>
    <x:row r="82" ht="48" customHeight="1">
      <x:c r="A82" s="90"/>
      <x:c r="B82" s="90"/>
      <x:c r="C82" s="90"/>
      <x:c r="D82" s="90"/>
      <x:c r="E82" s="94"/>
      <x:c r="F82" s="90"/>
      <x:c r="G82" s="90"/>
      <x:c r="H82" s="90"/>
      <x:c r="I82" s="90"/>
    </x:row>
    <x:row r="83" ht="48" customHeight="1">
      <x:c r="A83" s="90"/>
      <x:c r="B83" s="90"/>
      <x:c r="C83" s="90"/>
      <x:c r="D83" s="90"/>
      <x:c r="E83" s="94"/>
      <x:c r="F83" s="90"/>
      <x:c r="G83" s="90"/>
      <x:c r="H83" s="90"/>
      <x:c r="I83" s="90"/>
    </x:row>
    <x:row r="84" ht="48" customHeight="1">
      <x:c r="A84" s="90"/>
      <x:c r="B84" s="90"/>
      <x:c r="C84" s="90"/>
      <x:c r="D84" s="90"/>
      <x:c r="E84" s="94"/>
      <x:c r="F84" s="90"/>
      <x:c r="G84" s="90"/>
      <x:c r="H84" s="90"/>
      <x:c r="I84" s="90"/>
    </x:row>
    <x:row r="85" ht="48" customHeight="1">
      <x:c r="A85" s="90"/>
      <x:c r="B85" s="90"/>
      <x:c r="C85" s="90"/>
      <x:c r="D85" s="90"/>
      <x:c r="E85" s="94"/>
      <x:c r="F85" s="90"/>
      <x:c r="G85" s="90"/>
      <x:c r="H85" s="90"/>
      <x:c r="I85" s="90"/>
    </x:row>
    <x:row r="86" ht="48" customHeight="1">
      <x:c r="A86" s="90"/>
      <x:c r="B86" s="90"/>
      <x:c r="C86" s="90"/>
      <x:c r="D86" s="90"/>
      <x:c r="E86" s="94"/>
      <x:c r="F86" s="90"/>
      <x:c r="G86" s="90"/>
      <x:c r="H86" s="90"/>
      <x:c r="I86" s="90"/>
    </x:row>
    <x:row r="87" ht="48" customHeight="1">
      <x:c r="A87" s="90"/>
      <x:c r="B87" s="90"/>
      <x:c r="C87" s="90"/>
      <x:c r="D87" s="90"/>
      <x:c r="E87" s="94"/>
      <x:c r="F87" s="90"/>
      <x:c r="G87" s="90"/>
      <x:c r="H87" s="90"/>
      <x:c r="I87" s="90"/>
    </x:row>
    <x:row r="88" ht="48" customHeight="1">
      <x:c r="A88" s="90"/>
      <x:c r="B88" s="90"/>
      <x:c r="C88" s="90"/>
      <x:c r="D88" s="90"/>
      <x:c r="E88" s="94"/>
      <x:c r="F88" s="90"/>
      <x:c r="G88" s="90"/>
      <x:c r="H88" s="90"/>
      <x:c r="I88" s="90"/>
    </x:row>
    <x:row r="89" ht="48" customHeight="1">
      <x:c r="A89" s="90"/>
      <x:c r="B89" s="90"/>
      <x:c r="C89" s="90"/>
      <x:c r="D89" s="90"/>
      <x:c r="E89" s="94"/>
      <x:c r="F89" s="90"/>
      <x:c r="G89" s="90"/>
      <x:c r="H89" s="90"/>
      <x:c r="I89" s="90"/>
    </x:row>
    <x:row r="90" ht="48" customHeight="1">
      <x:c r="A90" s="90"/>
      <x:c r="B90" s="90"/>
      <x:c r="C90" s="90"/>
      <x:c r="D90" s="90"/>
      <x:c r="E90" s="94"/>
      <x:c r="F90" s="90"/>
      <x:c r="G90" s="90"/>
      <x:c r="H90" s="90"/>
      <x:c r="I90" s="90"/>
    </x:row>
    <x:row r="91" ht="48" customHeight="1">
      <x:c r="A91" s="90"/>
      <x:c r="B91" s="90"/>
      <x:c r="C91" s="90"/>
      <x:c r="D91" s="90"/>
      <x:c r="E91" s="94"/>
      <x:c r="F91" s="90"/>
      <x:c r="G91" s="90"/>
      <x:c r="H91" s="90"/>
      <x:c r="I91" s="90"/>
    </x:row>
    <x:row r="92" ht="48" customHeight="1">
      <x:c r="A92" s="90"/>
      <x:c r="B92" s="90"/>
      <x:c r="C92" s="90"/>
      <x:c r="D92" s="90"/>
      <x:c r="E92" s="94"/>
      <x:c r="F92" s="90"/>
      <x:c r="G92" s="90"/>
      <x:c r="H92" s="90"/>
      <x:c r="I92" s="90"/>
    </x:row>
    <x:row r="93" ht="48" customHeight="1">
      <x:c r="A93" s="90"/>
      <x:c r="B93" s="90"/>
      <x:c r="C93" s="90"/>
      <x:c r="D93" s="90"/>
      <x:c r="E93" s="94"/>
      <x:c r="F93" s="90"/>
      <x:c r="G93" s="90"/>
      <x:c r="H93" s="90"/>
      <x:c r="I93" s="90"/>
    </x:row>
    <x:row r="94" ht="48" customHeight="1">
      <x:c r="A94" s="90"/>
      <x:c r="B94" s="90"/>
      <x:c r="C94" s="90"/>
      <x:c r="D94" s="90"/>
      <x:c r="E94" s="94"/>
      <x:c r="F94" s="90"/>
      <x:c r="G94" s="90"/>
      <x:c r="H94" s="90"/>
      <x:c r="I94" s="90"/>
    </x:row>
    <x:row r="95" ht="48" customHeight="1">
      <x:c r="A95" s="90"/>
      <x:c r="B95" s="90"/>
      <x:c r="C95" s="90"/>
      <x:c r="D95" s="90"/>
      <x:c r="E95" s="94"/>
      <x:c r="F95" s="90"/>
      <x:c r="G95" s="90"/>
      <x:c r="H95" s="90"/>
      <x:c r="I95" s="90"/>
    </x:row>
    <x:row r="96" ht="48" customHeight="1">
      <x:c r="A96" s="90"/>
      <x:c r="B96" s="90"/>
      <x:c r="C96" s="90"/>
      <x:c r="D96" s="90"/>
      <x:c r="E96" s="94"/>
      <x:c r="F96" s="90"/>
      <x:c r="G96" s="90"/>
      <x:c r="H96" s="90"/>
      <x:c r="I96" s="90"/>
    </x:row>
    <x:row r="97" ht="48" customHeight="1">
      <x:c r="A97" s="90"/>
      <x:c r="B97" s="90"/>
      <x:c r="C97" s="90"/>
      <x:c r="D97" s="90"/>
      <x:c r="E97" s="94"/>
      <x:c r="F97" s="90"/>
      <x:c r="G97" s="90"/>
      <x:c r="H97" s="90"/>
      <x:c r="I97" s="90"/>
    </x:row>
    <x:row r="98" ht="48" customHeight="1">
      <x:c r="A98" s="90"/>
      <x:c r="B98" s="90"/>
      <x:c r="C98" s="90"/>
      <x:c r="D98" s="90"/>
      <x:c r="E98" s="94"/>
      <x:c r="F98" s="90"/>
      <x:c r="G98" s="90"/>
      <x:c r="H98" s="90"/>
      <x:c r="I98" s="90"/>
    </x:row>
    <x:row r="99" ht="48" customHeight="1">
      <x:c r="A99" s="90"/>
      <x:c r="B99" s="90"/>
      <x:c r="C99" s="90"/>
      <x:c r="D99" s="90"/>
      <x:c r="E99" s="94"/>
      <x:c r="F99" s="90"/>
      <x:c r="G99" s="90"/>
      <x:c r="H99" s="90"/>
      <x:c r="I99" s="90"/>
    </x:row>
    <x:row r="100" ht="48" customHeight="1">
      <x:c r="A100" s="90"/>
      <x:c r="B100" s="90"/>
      <x:c r="C100" s="90"/>
      <x:c r="D100" s="90"/>
      <x:c r="E100" s="94"/>
      <x:c r="F100" s="90"/>
      <x:c r="G100" s="90"/>
      <x:c r="H100" s="90"/>
      <x:c r="I100" s="90"/>
    </x:row>
    <x:row r="101" ht="48" customHeight="1">
      <x:c r="A101" s="90"/>
      <x:c r="B101" s="90"/>
      <x:c r="C101" s="90"/>
      <x:c r="D101" s="90"/>
      <x:c r="E101" s="94"/>
      <x:c r="F101" s="90"/>
      <x:c r="G101" s="90"/>
      <x:c r="H101" s="90"/>
      <x:c r="I101" s="90"/>
    </x:row>
    <x:row r="102" ht="48" customHeight="1">
      <x:c r="A102" s="90"/>
      <x:c r="B102" s="90"/>
      <x:c r="C102" s="90"/>
      <x:c r="D102" s="90"/>
      <x:c r="E102" s="94"/>
      <x:c r="F102" s="90"/>
      <x:c r="G102" s="90"/>
      <x:c r="H102" s="90"/>
      <x:c r="I102" s="90"/>
    </x:row>
    <x:row r="103" ht="48" customHeight="1">
      <x:c r="A103" s="90"/>
      <x:c r="B103" s="90"/>
      <x:c r="C103" s="90"/>
      <x:c r="D103" s="90"/>
      <x:c r="E103" s="94"/>
      <x:c r="F103" s="90"/>
      <x:c r="G103" s="90"/>
      <x:c r="H103" s="90"/>
      <x:c r="I103" s="90"/>
    </x:row>
    <x:row r="104" ht="48" customHeight="1">
      <x:c r="A104" s="90"/>
      <x:c r="B104" s="90"/>
      <x:c r="C104" s="90"/>
      <x:c r="D104" s="90"/>
      <x:c r="E104" s="94"/>
      <x:c r="F104" s="90"/>
      <x:c r="G104" s="90"/>
      <x:c r="H104" s="90"/>
      <x:c r="I104" s="90"/>
    </x:row>
    <x:row r="105" ht="48" customHeight="1">
      <x:c r="A105" s="90"/>
      <x:c r="B105" s="90"/>
      <x:c r="C105" s="90"/>
      <x:c r="D105" s="90"/>
      <x:c r="E105" s="94"/>
      <x:c r="F105" s="90"/>
      <x:c r="G105" s="90"/>
      <x:c r="H105" s="90"/>
      <x:c r="I105" s="90"/>
    </x:row>
    <x:row r="106" ht="48" customHeight="1">
      <x:c r="A106" s="90"/>
      <x:c r="B106" s="90"/>
      <x:c r="C106" s="90"/>
      <x:c r="D106" s="90"/>
      <x:c r="E106" s="94"/>
      <x:c r="F106" s="90"/>
      <x:c r="G106" s="90"/>
      <x:c r="H106" s="90"/>
      <x:c r="I106" s="90"/>
    </x:row>
  </x:sheetData>
  <x:mergeCells>
    <x:mergeCell ref="A1:I2"/>
    <x:mergeCell ref="A3:I4"/>
  </x:mergeCells>
  <x:dataValidations count="1">
    <x:dataValidation type="list" sqref="H7:H106">
      <x:formula1>"Pending,Follow-up sent,Accepted with evidence,Corrected invoice received,Referred for review"</x:formula1>
    </x:dataValidation>
  </x:dataValidations>
  <x:pageMargins left="0.7" right="0.7" top="0.75" bottom="0.75" header="0.3" footer="0.3"/>
</x:worksheet>
</file>